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760" activeTab="0"/>
  </bookViews>
  <sheets>
    <sheet name="PC-Version" sheetId="1" r:id="rId1"/>
  </sheets>
  <definedNames>
    <definedName name="_xlnm.Print_Area" localSheetId="0">'PC-Version'!$A$1:$BD$176</definedName>
  </definedNames>
  <calcPr fullCalcOnLoad="1"/>
</workbook>
</file>

<file path=xl/sharedStrings.xml><?xml version="1.0" encoding="utf-8"?>
<sst xmlns="http://schemas.openxmlformats.org/spreadsheetml/2006/main" count="416" uniqueCount="88">
  <si>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</si>
  <si>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</si>
  <si>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</si>
  <si>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</si>
  <si>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</si>
  <si>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</si>
  <si>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</si>
  <si>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</si>
  <si>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</si>
  <si>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</si>
  <si>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</si>
  <si>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</si>
  <si>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</si>
  <si>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</si>
  <si>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</si>
  <si>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</si>
  <si>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</si>
  <si>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</si>
  <si>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</si>
  <si>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</si>
  <si>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</si>
  <si>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</si>
  <si>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</si>
  <si>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</si>
  <si>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</si>
  <si>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</si>
  <si>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</si>
  <si>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</si>
  <si>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</si>
  <si>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</si>
  <si>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</si>
  <si>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</si>
  <si>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</si>
  <si>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</si>
  <si>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</si>
  <si>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</si>
  <si>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</si>
  <si>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</si>
  <si>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</si>
  <si>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</si>
  <si>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</si>
  <si>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</si>
  <si>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1. Halbfinale</t>
  </si>
  <si>
    <t>2. Halbfinale</t>
  </si>
  <si>
    <t>V. Platzierungen</t>
  </si>
  <si>
    <t>Spiel um Platz 9 und 10</t>
  </si>
  <si>
    <t>5. Gruppe A</t>
  </si>
  <si>
    <t>5. Gruppe B</t>
  </si>
  <si>
    <t>Spiel um Platz 7 und 8</t>
  </si>
  <si>
    <t>4. Gruppe A</t>
  </si>
  <si>
    <t>4. Gruppe B</t>
  </si>
  <si>
    <t>Spiel um Platz 5 und 6</t>
  </si>
  <si>
    <t>3. Gruppe A</t>
  </si>
  <si>
    <t>3. Gruppe B</t>
  </si>
  <si>
    <t xml:space="preserve">Beginn </t>
  </si>
  <si>
    <t>7.</t>
  </si>
  <si>
    <t>8.</t>
  </si>
  <si>
    <t>9.</t>
  </si>
  <si>
    <t>10.</t>
  </si>
  <si>
    <t>Spiel um Platz 11 und 12</t>
  </si>
  <si>
    <t>6. Gruppe A</t>
  </si>
  <si>
    <t>6. Gruppe B</t>
  </si>
  <si>
    <t>11.</t>
  </si>
  <si>
    <t>12.</t>
  </si>
  <si>
    <t>BFC Dynamo TEAM 2003</t>
  </si>
  <si>
    <t>im Sportforum / Weißenseer Weg / 13053 Berlin</t>
  </si>
  <si>
    <t>Spiele</t>
  </si>
  <si>
    <t>Differ.</t>
  </si>
  <si>
    <t>Mannschaften</t>
  </si>
  <si>
    <t>Verlierer Spiel 33</t>
  </si>
  <si>
    <t>Verlierer Spiel 34</t>
  </si>
  <si>
    <t>Sieger Spiel 33</t>
  </si>
  <si>
    <t>Sieger Spiel 34</t>
  </si>
  <si>
    <t>Dynamo - Cup 2012</t>
  </si>
  <si>
    <t>kurze Pause</t>
  </si>
  <si>
    <t>Hertha 03 Zehlendorf</t>
  </si>
  <si>
    <t>Tennis Borussia</t>
  </si>
  <si>
    <t>Frohnauer SC</t>
  </si>
  <si>
    <t>Südkreis Gifhorn</t>
  </si>
  <si>
    <t>BFC Dynamo (weinrot)</t>
  </si>
  <si>
    <t>BFC Dynamo (weiß)</t>
  </si>
  <si>
    <t>DJK S/W Neukölln</t>
  </si>
  <si>
    <t>BAK 07</t>
  </si>
  <si>
    <t>Tasmania 09</t>
  </si>
  <si>
    <t>Turbine Halle</t>
  </si>
  <si>
    <t>BSC Rehberge</t>
  </si>
  <si>
    <t>spielfrei</t>
  </si>
  <si>
    <t>n.N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</si>
</sst>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22"/>
      <name val="Arial Black"/>
      <family val="2"/>
    </font>
    <font>
      <sz val="18"/>
      <name val="Arial Black"/>
      <family val="2"/>
    </font>
    <font>
      <sz val="2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166" fontId="0" fillId="0" borderId="30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52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21" xfId="0" applyFont="1" applyBorder="1" applyAlignment="1">
      <alignment horizontal="left" shrinkToFit="1"/>
    </xf>
    <xf numFmtId="0" fontId="5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6" fillId="32" borderId="24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60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20" fontId="0" fillId="0" borderId="58" xfId="0" applyNumberFormat="1" applyFont="1" applyFill="1" applyBorder="1" applyAlignment="1">
      <alignment horizontal="center" vertical="center"/>
    </xf>
    <xf numFmtId="20" fontId="0" fillId="0" borderId="6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left" vertical="center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60" xfId="0" applyFont="1" applyFill="1" applyBorder="1" applyAlignment="1">
      <alignment horizontal="left" vertical="center" shrinkToFit="1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62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8" fontId="0" fillId="0" borderId="55" xfId="0" applyNumberForma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168" fontId="0" fillId="0" borderId="6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0" fontId="2" fillId="32" borderId="40" xfId="0" applyFont="1" applyFill="1" applyBorder="1" applyAlignment="1">
      <alignment horizontal="right"/>
    </xf>
    <xf numFmtId="0" fontId="2" fillId="32" borderId="41" xfId="0" applyFont="1" applyFill="1" applyBorder="1" applyAlignment="1">
      <alignment horizontal="right"/>
    </xf>
    <xf numFmtId="0" fontId="2" fillId="32" borderId="42" xfId="0" applyFont="1" applyFill="1" applyBorder="1" applyAlignment="1">
      <alignment horizontal="right"/>
    </xf>
    <xf numFmtId="0" fontId="56" fillId="0" borderId="0" xfId="0" applyFont="1" applyFill="1" applyBorder="1" applyAlignment="1" applyProtection="1">
      <alignment horizontal="centerContinuous"/>
      <protection hidden="1"/>
    </xf>
    <xf numFmtId="0" fontId="57" fillId="0" borderId="0" xfId="0" applyFont="1" applyFill="1" applyBorder="1" applyAlignment="1" applyProtection="1">
      <alignment horizontal="centerContinuous"/>
      <protection hidden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readingOrder="2"/>
    </xf>
    <xf numFmtId="0" fontId="57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57150</xdr:colOff>
      <xdr:row>0</xdr:row>
      <xdr:rowOff>57150</xdr:rowOff>
    </xdr:from>
    <xdr:to>
      <xdr:col>57</xdr:col>
      <xdr:colOff>57150</xdr:colOff>
      <xdr:row>8</xdr:row>
      <xdr:rowOff>0</xdr:rowOff>
    </xdr:to>
    <xdr:pic>
      <xdr:nvPicPr>
        <xdr:cNvPr id="1" name="Picture 7" descr="BFC - 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150"/>
          <a:ext cx="19431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60</xdr:row>
      <xdr:rowOff>76200</xdr:rowOff>
    </xdr:from>
    <xdr:to>
      <xdr:col>26</xdr:col>
      <xdr:colOff>9525</xdr:colOff>
      <xdr:row>62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7444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60</xdr:row>
      <xdr:rowOff>57150</xdr:rowOff>
    </xdr:from>
    <xdr:to>
      <xdr:col>54</xdr:col>
      <xdr:colOff>104775</xdr:colOff>
      <xdr:row>62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7254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38100</xdr:colOff>
      <xdr:row>74</xdr:row>
      <xdr:rowOff>85725</xdr:rowOff>
    </xdr:from>
    <xdr:to>
      <xdr:col>13</xdr:col>
      <xdr:colOff>95250</xdr:colOff>
      <xdr:row>75</xdr:row>
      <xdr:rowOff>85725</xdr:rowOff>
    </xdr:to>
    <xdr:sp>
      <xdr:nvSpPr>
        <xdr:cNvPr id="4" name="Line 11"/>
        <xdr:cNvSpPr>
          <a:spLocks/>
        </xdr:cNvSpPr>
      </xdr:nvSpPr>
      <xdr:spPr>
        <a:xfrm>
          <a:off x="266700" y="14954250"/>
          <a:ext cx="1314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87</xdr:row>
      <xdr:rowOff>85725</xdr:rowOff>
    </xdr:from>
    <xdr:to>
      <xdr:col>13</xdr:col>
      <xdr:colOff>95250</xdr:colOff>
      <xdr:row>88</xdr:row>
      <xdr:rowOff>85725</xdr:rowOff>
    </xdr:to>
    <xdr:sp>
      <xdr:nvSpPr>
        <xdr:cNvPr id="5" name="Line 12"/>
        <xdr:cNvSpPr>
          <a:spLocks/>
        </xdr:cNvSpPr>
      </xdr:nvSpPr>
      <xdr:spPr>
        <a:xfrm>
          <a:off x="266700" y="17792700"/>
          <a:ext cx="1314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74</xdr:row>
      <xdr:rowOff>85725</xdr:rowOff>
    </xdr:from>
    <xdr:to>
      <xdr:col>13</xdr:col>
      <xdr:colOff>95250</xdr:colOff>
      <xdr:row>75</xdr:row>
      <xdr:rowOff>85725</xdr:rowOff>
    </xdr:to>
    <xdr:sp>
      <xdr:nvSpPr>
        <xdr:cNvPr id="6" name="Line 13"/>
        <xdr:cNvSpPr>
          <a:spLocks/>
        </xdr:cNvSpPr>
      </xdr:nvSpPr>
      <xdr:spPr>
        <a:xfrm>
          <a:off x="266700" y="14954250"/>
          <a:ext cx="1314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87</xdr:row>
      <xdr:rowOff>85725</xdr:rowOff>
    </xdr:from>
    <xdr:to>
      <xdr:col>13</xdr:col>
      <xdr:colOff>95250</xdr:colOff>
      <xdr:row>88</xdr:row>
      <xdr:rowOff>85725</xdr:rowOff>
    </xdr:to>
    <xdr:sp>
      <xdr:nvSpPr>
        <xdr:cNvPr id="7" name="Line 14"/>
        <xdr:cNvSpPr>
          <a:spLocks/>
        </xdr:cNvSpPr>
      </xdr:nvSpPr>
      <xdr:spPr>
        <a:xfrm>
          <a:off x="266700" y="17792700"/>
          <a:ext cx="1314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73"/>
  <sheetViews>
    <sheetView showGridLines="0" tabSelected="1" zoomScale="112" zoomScaleNormal="112" zoomScalePageLayoutView="0" workbookViewId="0" topLeftCell="A2">
      <selection activeCell="AS22" sqref="AS22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51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7109375" style="28" bestFit="1" customWidth="1"/>
    <col min="67" max="67" width="3.140625" style="28" customWidth="1"/>
    <col min="68" max="68" width="1.7109375" style="28" customWidth="1"/>
    <col min="69" max="69" width="2.7109375" style="28" bestFit="1" customWidth="1"/>
    <col min="70" max="70" width="3.28125" style="28" bestFit="1" customWidth="1"/>
    <col min="71" max="73" width="1.7109375" style="28" customWidth="1"/>
    <col min="74" max="80" width="1.7109375" style="29" customWidth="1"/>
    <col min="81" max="86" width="1.7109375" style="30" customWidth="1"/>
    <col min="87" max="16384" width="1.7109375" style="24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4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9"/>
      <c r="BW1" s="29"/>
      <c r="BX1" s="29"/>
      <c r="BY1" s="29"/>
      <c r="BZ1" s="29"/>
      <c r="CA1" s="29"/>
      <c r="CB1" s="29"/>
      <c r="CC1" s="30"/>
      <c r="CD1" s="30"/>
      <c r="CE1" s="30"/>
      <c r="CF1" s="30"/>
      <c r="CG1" s="30"/>
      <c r="CH1" s="30"/>
    </row>
    <row r="2" spans="1:86" s="7" customFormat="1" ht="36.75">
      <c r="A2" s="265" t="s">
        <v>64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E2" s="44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9"/>
      <c r="BY2" s="29"/>
      <c r="BZ2" s="29"/>
      <c r="CA2" s="29"/>
      <c r="CB2" s="29"/>
      <c r="CC2" s="30"/>
      <c r="CD2" s="30"/>
      <c r="CE2" s="30"/>
      <c r="CF2" s="30"/>
      <c r="CG2" s="30"/>
      <c r="CH2" s="30"/>
    </row>
    <row r="3" spans="1:86" s="14" customFormat="1" ht="27">
      <c r="A3" s="264" t="s">
        <v>73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45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</row>
    <row r="4" spans="43:86" s="2" customFormat="1" ht="6" customHeight="1"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46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</row>
    <row r="5" spans="12:86" s="2" customFormat="1" ht="15.75">
      <c r="L5" s="3" t="s">
        <v>0</v>
      </c>
      <c r="M5" s="186" t="s">
        <v>1</v>
      </c>
      <c r="N5" s="186"/>
      <c r="O5" s="186"/>
      <c r="P5" s="186"/>
      <c r="Q5" s="186"/>
      <c r="R5" s="186"/>
      <c r="S5" s="186"/>
      <c r="T5" s="186"/>
      <c r="U5" s="2" t="s">
        <v>2</v>
      </c>
      <c r="Y5" s="187">
        <v>41181</v>
      </c>
      <c r="Z5" s="187"/>
      <c r="AA5" s="187"/>
      <c r="AB5" s="187"/>
      <c r="AC5" s="187"/>
      <c r="AD5" s="187"/>
      <c r="AE5" s="187"/>
      <c r="AF5" s="18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46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</row>
    <row r="6" spans="43:86" s="2" customFormat="1" ht="6" customHeight="1"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46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</row>
    <row r="7" spans="2:86" s="2" customFormat="1" ht="15">
      <c r="B7" s="188" t="s">
        <v>65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46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</row>
    <row r="8" spans="57:86" s="2" customFormat="1" ht="6" customHeight="1">
      <c r="BE8" s="46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</row>
    <row r="9" spans="7:86" s="2" customFormat="1" ht="15.75">
      <c r="G9" s="6" t="s">
        <v>3</v>
      </c>
      <c r="H9" s="190">
        <v>0.4166666666666667</v>
      </c>
      <c r="I9" s="190"/>
      <c r="J9" s="190"/>
      <c r="K9" s="190"/>
      <c r="L9" s="190"/>
      <c r="M9" s="7" t="s">
        <v>4</v>
      </c>
      <c r="T9" s="6" t="s">
        <v>5</v>
      </c>
      <c r="U9" s="206">
        <v>1</v>
      </c>
      <c r="V9" s="206" t="s">
        <v>6</v>
      </c>
      <c r="W9" s="25" t="s">
        <v>39</v>
      </c>
      <c r="X9" s="189">
        <v>0.008333333333333333</v>
      </c>
      <c r="Y9" s="189"/>
      <c r="Z9" s="189"/>
      <c r="AA9" s="189"/>
      <c r="AB9" s="189"/>
      <c r="AC9" s="7" t="s">
        <v>7</v>
      </c>
      <c r="AK9" s="6" t="s">
        <v>8</v>
      </c>
      <c r="AL9" s="189">
        <v>0.0020833333333333333</v>
      </c>
      <c r="AM9" s="189"/>
      <c r="AN9" s="189"/>
      <c r="AO9" s="189"/>
      <c r="AP9" s="189"/>
      <c r="AQ9" s="7" t="s">
        <v>7</v>
      </c>
      <c r="BE9" s="46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</row>
    <row r="10" spans="1:86" s="22" customFormat="1" ht="9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E10" s="47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9"/>
      <c r="BW10" s="29"/>
      <c r="BX10" s="29"/>
      <c r="BY10" s="29"/>
      <c r="BZ10" s="29"/>
      <c r="CA10" s="29"/>
      <c r="CB10" s="29"/>
      <c r="CC10" s="30"/>
      <c r="CD10" s="30"/>
      <c r="CE10" s="30"/>
      <c r="CF10" s="30"/>
      <c r="CG10" s="30"/>
      <c r="CH10" s="30"/>
    </row>
    <row r="11" spans="1:86" s="22" customFormat="1" ht="6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7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29"/>
      <c r="BX11" s="29"/>
      <c r="BY11" s="29"/>
      <c r="BZ11" s="29"/>
      <c r="CA11" s="29"/>
      <c r="CB11" s="29"/>
      <c r="CC11" s="30"/>
      <c r="CD11" s="30"/>
      <c r="CE11" s="30"/>
      <c r="CF11" s="30"/>
      <c r="CG11" s="30"/>
      <c r="CH11" s="30"/>
    </row>
    <row r="12" spans="1:86" s="22" customFormat="1" ht="12.75">
      <c r="A12"/>
      <c r="B12" s="1" t="s">
        <v>9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9"/>
      <c r="BX12" s="29"/>
      <c r="BY12" s="29"/>
      <c r="BZ12" s="29"/>
      <c r="CA12" s="29"/>
      <c r="CB12" s="29"/>
      <c r="CC12" s="30"/>
      <c r="CD12" s="30"/>
      <c r="CE12" s="30"/>
      <c r="CF12" s="30"/>
      <c r="CG12" s="30"/>
      <c r="CH12" s="30"/>
    </row>
    <row r="13" spans="1:86" s="22" customFormat="1" ht="6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9"/>
      <c r="BX13" s="29"/>
      <c r="BY13" s="29"/>
      <c r="BZ13" s="29"/>
      <c r="CA13" s="29"/>
      <c r="CB13" s="29"/>
      <c r="CC13" s="30"/>
      <c r="CD13" s="30"/>
      <c r="CE13" s="30"/>
      <c r="CF13" s="30"/>
      <c r="CG13" s="30"/>
      <c r="CH13" s="30"/>
    </row>
    <row r="14" spans="1:86" s="22" customFormat="1" ht="16.5" thickBot="1">
      <c r="A14"/>
      <c r="B14" s="191" t="s">
        <v>15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3"/>
      <c r="AA14"/>
      <c r="AB14"/>
      <c r="AC14"/>
      <c r="AD14"/>
      <c r="AE14" s="191" t="s">
        <v>16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3"/>
      <c r="BE14" s="4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9"/>
      <c r="BX14" s="29"/>
      <c r="BY14" s="29"/>
      <c r="BZ14" s="29"/>
      <c r="CA14" s="29"/>
      <c r="CB14" s="29"/>
      <c r="CC14" s="30"/>
      <c r="CD14" s="30"/>
      <c r="CE14" s="30"/>
      <c r="CF14" s="30"/>
      <c r="CG14" s="30"/>
      <c r="CH14" s="30"/>
    </row>
    <row r="15" spans="1:86" s="22" customFormat="1" ht="15">
      <c r="A15"/>
      <c r="B15" s="212" t="s">
        <v>10</v>
      </c>
      <c r="C15" s="213"/>
      <c r="D15" s="196" t="s">
        <v>79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7"/>
      <c r="AA15"/>
      <c r="AB15"/>
      <c r="AC15"/>
      <c r="AD15"/>
      <c r="AE15" s="212" t="s">
        <v>10</v>
      </c>
      <c r="AF15" s="213"/>
      <c r="AG15" s="196" t="s">
        <v>85</v>
      </c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7"/>
      <c r="BE15" s="47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9"/>
      <c r="BX15" s="29"/>
      <c r="BY15" s="29"/>
      <c r="BZ15" s="29"/>
      <c r="CA15" s="29"/>
      <c r="CB15" s="29"/>
      <c r="CC15" s="30"/>
      <c r="CD15" s="30"/>
      <c r="CE15" s="30"/>
      <c r="CF15" s="30"/>
      <c r="CG15" s="30"/>
      <c r="CH15" s="30"/>
    </row>
    <row r="16" spans="1:86" s="22" customFormat="1" ht="15">
      <c r="A16"/>
      <c r="B16" s="202" t="s">
        <v>11</v>
      </c>
      <c r="C16" s="203"/>
      <c r="D16" s="198" t="s">
        <v>75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9"/>
      <c r="AA16"/>
      <c r="AB16"/>
      <c r="AC16"/>
      <c r="AD16"/>
      <c r="AE16" s="202" t="s">
        <v>11</v>
      </c>
      <c r="AF16" s="203"/>
      <c r="AG16" s="198" t="s">
        <v>81</v>
      </c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9"/>
      <c r="BE16" s="47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9"/>
      <c r="BX16" s="29"/>
      <c r="BY16" s="29"/>
      <c r="BZ16" s="29"/>
      <c r="CA16" s="29"/>
      <c r="CB16" s="29"/>
      <c r="CC16" s="30"/>
      <c r="CD16" s="30"/>
      <c r="CE16" s="30"/>
      <c r="CF16" s="30"/>
      <c r="CG16" s="30"/>
      <c r="CH16" s="30"/>
    </row>
    <row r="17" spans="1:86" s="22" customFormat="1" ht="15">
      <c r="A17"/>
      <c r="B17" s="202" t="s">
        <v>12</v>
      </c>
      <c r="C17" s="203"/>
      <c r="D17" s="198" t="s">
        <v>76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9"/>
      <c r="AA17"/>
      <c r="AB17"/>
      <c r="AC17"/>
      <c r="AD17"/>
      <c r="AE17" s="202" t="s">
        <v>12</v>
      </c>
      <c r="AF17" s="203"/>
      <c r="AG17" s="198" t="s">
        <v>82</v>
      </c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9"/>
      <c r="BE17" s="47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9"/>
      <c r="BX17" s="29"/>
      <c r="BY17" s="29"/>
      <c r="BZ17" s="29"/>
      <c r="CA17" s="29"/>
      <c r="CB17" s="29"/>
      <c r="CC17" s="30"/>
      <c r="CD17" s="30"/>
      <c r="CE17" s="30"/>
      <c r="CF17" s="30"/>
      <c r="CG17" s="30"/>
      <c r="CH17" s="30"/>
    </row>
    <row r="18" spans="1:86" s="22" customFormat="1" ht="15">
      <c r="A18"/>
      <c r="B18" s="202" t="s">
        <v>13</v>
      </c>
      <c r="C18" s="203"/>
      <c r="D18" s="198" t="s">
        <v>77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9"/>
      <c r="AA18"/>
      <c r="AB18"/>
      <c r="AC18"/>
      <c r="AD18"/>
      <c r="AE18" s="202" t="s">
        <v>13</v>
      </c>
      <c r="AF18" s="203"/>
      <c r="AG18" s="198" t="s">
        <v>83</v>
      </c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9"/>
      <c r="BE18" s="47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9"/>
      <c r="BX18" s="29"/>
      <c r="BY18" s="29"/>
      <c r="BZ18" s="29"/>
      <c r="CA18" s="29"/>
      <c r="CB18" s="29"/>
      <c r="CC18" s="30"/>
      <c r="CD18" s="30"/>
      <c r="CE18" s="30"/>
      <c r="CF18" s="30"/>
      <c r="CG18" s="30"/>
      <c r="CH18" s="30"/>
    </row>
    <row r="19" spans="1:86" s="22" customFormat="1" ht="15">
      <c r="A19"/>
      <c r="B19" s="202" t="s">
        <v>14</v>
      </c>
      <c r="C19" s="203"/>
      <c r="D19" s="198" t="s">
        <v>78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9"/>
      <c r="AA19"/>
      <c r="AB19"/>
      <c r="AC19"/>
      <c r="AD19"/>
      <c r="AE19" s="202" t="s">
        <v>14</v>
      </c>
      <c r="AF19" s="203"/>
      <c r="AG19" s="198" t="s">
        <v>84</v>
      </c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9"/>
      <c r="BE19" s="4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9"/>
      <c r="BX19" s="29"/>
      <c r="BY19" s="29"/>
      <c r="BZ19" s="29"/>
      <c r="CA19" s="29"/>
      <c r="CB19" s="29"/>
      <c r="CC19" s="30"/>
      <c r="CD19" s="30"/>
      <c r="CE19" s="30"/>
      <c r="CF19" s="30"/>
      <c r="CG19" s="30"/>
      <c r="CH19" s="30"/>
    </row>
    <row r="20" spans="1:86" s="22" customFormat="1" ht="15.75" thickBot="1">
      <c r="A20"/>
      <c r="B20" s="194" t="s">
        <v>41</v>
      </c>
      <c r="C20" s="195"/>
      <c r="D20" s="200" t="s">
        <v>86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1"/>
      <c r="AA20"/>
      <c r="AB20"/>
      <c r="AC20"/>
      <c r="AD20"/>
      <c r="AE20" s="194" t="s">
        <v>41</v>
      </c>
      <c r="AF20" s="195"/>
      <c r="AG20" s="200" t="s">
        <v>80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1"/>
      <c r="BE20" s="47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9"/>
      <c r="BW20" s="29"/>
      <c r="BX20" s="29"/>
      <c r="BY20" s="29"/>
      <c r="BZ20" s="29"/>
      <c r="CA20" s="29"/>
      <c r="CB20" s="29"/>
      <c r="CC20" s="30"/>
      <c r="CD20" s="30"/>
      <c r="CE20" s="30"/>
      <c r="CF20" s="30"/>
      <c r="CG20" s="30"/>
      <c r="CH20" s="30"/>
    </row>
    <row r="21" spans="1:86" s="22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 s="2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74"/>
      <c r="BW21" s="74"/>
      <c r="BX21" s="29"/>
      <c r="BY21" s="29"/>
      <c r="BZ21" s="29"/>
      <c r="CA21" s="29"/>
      <c r="CB21" s="29"/>
      <c r="CC21" s="30"/>
      <c r="CD21" s="30"/>
      <c r="CE21" s="30"/>
      <c r="CF21" s="30"/>
      <c r="CG21" s="30"/>
      <c r="CH21" s="30"/>
    </row>
    <row r="22" spans="1:86" s="22" customFormat="1" ht="12.75">
      <c r="A22"/>
      <c r="B22" s="1" t="s">
        <v>26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74"/>
      <c r="BW22" s="74"/>
      <c r="BX22" s="29"/>
      <c r="BY22" s="29"/>
      <c r="BZ22" s="29"/>
      <c r="CA22" s="29"/>
      <c r="CB22" s="29"/>
      <c r="CC22" s="30"/>
      <c r="CD22" s="30"/>
      <c r="CE22" s="30"/>
      <c r="CF22" s="30"/>
      <c r="CG22" s="30"/>
      <c r="CH22" s="30"/>
    </row>
    <row r="23" spans="1:86" s="22" customFormat="1" ht="6" customHeight="1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74"/>
      <c r="BW23" s="74"/>
      <c r="BX23" s="29"/>
      <c r="BY23" s="29"/>
      <c r="BZ23" s="29"/>
      <c r="CA23" s="29"/>
      <c r="CB23" s="29"/>
      <c r="CC23" s="30"/>
      <c r="CD23" s="30"/>
      <c r="CE23" s="30"/>
      <c r="CF23" s="30"/>
      <c r="CG23" s="30"/>
      <c r="CH23" s="30"/>
    </row>
    <row r="24" spans="1:86" s="49" customFormat="1" ht="16.5" customHeight="1" thickBot="1">
      <c r="A24" s="4"/>
      <c r="B24" s="217" t="s">
        <v>17</v>
      </c>
      <c r="C24" s="218"/>
      <c r="D24" s="210" t="s">
        <v>40</v>
      </c>
      <c r="E24" s="167"/>
      <c r="F24" s="211"/>
      <c r="G24" s="210" t="s">
        <v>18</v>
      </c>
      <c r="H24" s="167"/>
      <c r="I24" s="211"/>
      <c r="J24" s="210" t="s">
        <v>20</v>
      </c>
      <c r="K24" s="167"/>
      <c r="L24" s="167"/>
      <c r="M24" s="167"/>
      <c r="N24" s="211"/>
      <c r="O24" s="210" t="s">
        <v>21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211"/>
      <c r="AW24" s="210" t="s">
        <v>24</v>
      </c>
      <c r="AX24" s="167"/>
      <c r="AY24" s="167"/>
      <c r="AZ24" s="167"/>
      <c r="BA24" s="211"/>
      <c r="BB24" s="210"/>
      <c r="BC24" s="168"/>
      <c r="BD24" s="23"/>
      <c r="BE24" s="73"/>
      <c r="BF24" s="284" t="s">
        <v>31</v>
      </c>
      <c r="BG24" s="285"/>
      <c r="BH24" s="285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7"/>
      <c r="BW24" s="76"/>
      <c r="BX24" s="37"/>
      <c r="BY24" s="37"/>
      <c r="BZ24" s="37"/>
      <c r="CA24" s="37"/>
      <c r="CB24" s="37"/>
      <c r="CC24" s="38"/>
      <c r="CD24" s="38"/>
      <c r="CE24" s="38"/>
      <c r="CF24" s="38"/>
      <c r="CG24" s="38"/>
      <c r="CH24" s="38"/>
    </row>
    <row r="25" spans="2:86" s="5" customFormat="1" ht="18" customHeight="1">
      <c r="B25" s="226">
        <v>1</v>
      </c>
      <c r="C25" s="214"/>
      <c r="D25" s="214">
        <v>1</v>
      </c>
      <c r="E25" s="214"/>
      <c r="F25" s="214"/>
      <c r="G25" s="214" t="s">
        <v>19</v>
      </c>
      <c r="H25" s="214"/>
      <c r="I25" s="214"/>
      <c r="J25" s="215">
        <f>$H$9</f>
        <v>0.4166666666666667</v>
      </c>
      <c r="K25" s="215"/>
      <c r="L25" s="215"/>
      <c r="M25" s="215"/>
      <c r="N25" s="216"/>
      <c r="O25" s="219" t="str">
        <f>D15</f>
        <v>BFC Dynamo (weinrot)</v>
      </c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15" t="s">
        <v>23</v>
      </c>
      <c r="AF25" s="220" t="str">
        <f>D16</f>
        <v>Hertha 03 Zehlendorf</v>
      </c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1"/>
      <c r="AW25" s="176">
        <v>2</v>
      </c>
      <c r="AX25" s="178"/>
      <c r="AY25" s="15" t="s">
        <v>22</v>
      </c>
      <c r="AZ25" s="178">
        <v>2</v>
      </c>
      <c r="BA25" s="179"/>
      <c r="BB25" s="176"/>
      <c r="BC25" s="177"/>
      <c r="BE25" s="75"/>
      <c r="BF25" s="288">
        <f>IF(ISBLANK(AW25),"0",IF(AW25&gt;AZ25,3,IF(AW25=AZ25,1,0)))</f>
        <v>1</v>
      </c>
      <c r="BG25" s="288" t="s">
        <v>22</v>
      </c>
      <c r="BH25" s="288">
        <f>IF(ISBLANK(AZ25),"0",IF(AZ25&gt;AW25,3,IF(AZ25=AW25,1,0)))</f>
        <v>1</v>
      </c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7"/>
      <c r="BW25" s="76"/>
      <c r="BX25" s="37"/>
      <c r="BY25" s="37"/>
      <c r="BZ25" s="37"/>
      <c r="CA25" s="37"/>
      <c r="CB25" s="37"/>
      <c r="CC25" s="39"/>
      <c r="CD25" s="39"/>
      <c r="CE25" s="39"/>
      <c r="CF25" s="39"/>
      <c r="CG25" s="39"/>
      <c r="CH25" s="39"/>
    </row>
    <row r="26" spans="1:86" s="23" customFormat="1" ht="18" customHeight="1">
      <c r="A26" s="4"/>
      <c r="B26" s="207">
        <v>2</v>
      </c>
      <c r="C26" s="208"/>
      <c r="D26" s="208">
        <v>2</v>
      </c>
      <c r="E26" s="208"/>
      <c r="F26" s="208"/>
      <c r="G26" s="208" t="s">
        <v>25</v>
      </c>
      <c r="H26" s="208"/>
      <c r="I26" s="208"/>
      <c r="J26" s="204">
        <f>J25</f>
        <v>0.4166666666666667</v>
      </c>
      <c r="K26" s="204"/>
      <c r="L26" s="204"/>
      <c r="M26" s="204"/>
      <c r="N26" s="205"/>
      <c r="O26" s="209" t="str">
        <f>AG15</f>
        <v>BSC Rehberge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72" t="s">
        <v>23</v>
      </c>
      <c r="AF26" s="184" t="str">
        <f>AG16</f>
        <v>DJK S/W Neukölln</v>
      </c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5"/>
      <c r="AW26" s="180">
        <v>0</v>
      </c>
      <c r="AX26" s="181"/>
      <c r="AY26" s="72" t="s">
        <v>22</v>
      </c>
      <c r="AZ26" s="181">
        <v>4</v>
      </c>
      <c r="BA26" s="182"/>
      <c r="BB26" s="180"/>
      <c r="BC26" s="183"/>
      <c r="BE26" s="75"/>
      <c r="BF26" s="288">
        <f aca="true" t="shared" si="0" ref="BF26:BF44">IF(ISBLANK(AW26),"0",IF(AW26&gt;AZ26,3,IF(AW26=AZ26,1,0)))</f>
        <v>0</v>
      </c>
      <c r="BG26" s="288" t="s">
        <v>22</v>
      </c>
      <c r="BH26" s="288">
        <f aca="true" t="shared" si="1" ref="BH26:BH44">IF(ISBLANK(AZ26),"0",IF(AZ26&gt;AW26,3,IF(AZ26=AW26,1,0)))</f>
        <v>3</v>
      </c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7"/>
      <c r="BW26" s="76"/>
      <c r="BX26" s="37"/>
      <c r="BY26" s="37"/>
      <c r="BZ26" s="37"/>
      <c r="CA26" s="37"/>
      <c r="CB26" s="37"/>
      <c r="CC26" s="38"/>
      <c r="CD26" s="38"/>
      <c r="CE26" s="38"/>
      <c r="CF26" s="38"/>
      <c r="CG26" s="38"/>
      <c r="CH26" s="38"/>
    </row>
    <row r="27" spans="1:86" s="23" customFormat="1" ht="18" customHeight="1">
      <c r="A27" s="4"/>
      <c r="B27" s="207">
        <v>3</v>
      </c>
      <c r="C27" s="208"/>
      <c r="D27" s="208">
        <v>3</v>
      </c>
      <c r="E27" s="208"/>
      <c r="F27" s="208"/>
      <c r="G27" s="208" t="s">
        <v>19</v>
      </c>
      <c r="H27" s="208"/>
      <c r="I27" s="208"/>
      <c r="J27" s="204">
        <f>J26</f>
        <v>0.4166666666666667</v>
      </c>
      <c r="K27" s="204"/>
      <c r="L27" s="204"/>
      <c r="M27" s="204"/>
      <c r="N27" s="205"/>
      <c r="O27" s="209" t="str">
        <f>D17</f>
        <v>Tennis Borussia</v>
      </c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72" t="s">
        <v>23</v>
      </c>
      <c r="AF27" s="184" t="str">
        <f>D18</f>
        <v>Frohnauer SC</v>
      </c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5"/>
      <c r="AW27" s="180">
        <v>2</v>
      </c>
      <c r="AX27" s="181"/>
      <c r="AY27" s="72" t="s">
        <v>22</v>
      </c>
      <c r="AZ27" s="181">
        <v>0</v>
      </c>
      <c r="BA27" s="182"/>
      <c r="BB27" s="180"/>
      <c r="BC27" s="183"/>
      <c r="BE27" s="75"/>
      <c r="BF27" s="288">
        <f t="shared" si="0"/>
        <v>3</v>
      </c>
      <c r="BG27" s="288" t="s">
        <v>22</v>
      </c>
      <c r="BH27" s="288">
        <f t="shared" si="1"/>
        <v>0</v>
      </c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7"/>
      <c r="BW27" s="76"/>
      <c r="BX27" s="37"/>
      <c r="BY27" s="37"/>
      <c r="BZ27" s="37"/>
      <c r="CA27" s="37"/>
      <c r="CB27" s="37"/>
      <c r="CC27" s="38"/>
      <c r="CD27" s="38"/>
      <c r="CE27" s="38"/>
      <c r="CF27" s="38"/>
      <c r="CG27" s="38"/>
      <c r="CH27" s="38"/>
    </row>
    <row r="28" spans="1:86" s="23" customFormat="1" ht="18" customHeight="1" thickBot="1">
      <c r="A28" s="4"/>
      <c r="B28" s="227">
        <v>4</v>
      </c>
      <c r="C28" s="228"/>
      <c r="D28" s="228">
        <v>4</v>
      </c>
      <c r="E28" s="228"/>
      <c r="F28" s="228"/>
      <c r="G28" s="228" t="s">
        <v>25</v>
      </c>
      <c r="H28" s="228"/>
      <c r="I28" s="228"/>
      <c r="J28" s="239">
        <f>J27</f>
        <v>0.4166666666666667</v>
      </c>
      <c r="K28" s="239"/>
      <c r="L28" s="239"/>
      <c r="M28" s="239"/>
      <c r="N28" s="240"/>
      <c r="O28" s="241" t="str">
        <f>AG17</f>
        <v>BAK 07</v>
      </c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70" t="s">
        <v>23</v>
      </c>
      <c r="AF28" s="242" t="str">
        <f>AG18</f>
        <v>Tasmania 09</v>
      </c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3"/>
      <c r="AW28" s="244">
        <v>0</v>
      </c>
      <c r="AX28" s="95"/>
      <c r="AY28" s="70" t="s">
        <v>22</v>
      </c>
      <c r="AZ28" s="95">
        <v>5</v>
      </c>
      <c r="BA28" s="249"/>
      <c r="BB28" s="244"/>
      <c r="BC28" s="97"/>
      <c r="BE28" s="75"/>
      <c r="BF28" s="288">
        <f t="shared" si="0"/>
        <v>0</v>
      </c>
      <c r="BG28" s="288" t="s">
        <v>22</v>
      </c>
      <c r="BH28" s="288">
        <f t="shared" si="1"/>
        <v>3</v>
      </c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7"/>
      <c r="BW28" s="76"/>
      <c r="BX28" s="37"/>
      <c r="BY28" s="37"/>
      <c r="BZ28" s="37"/>
      <c r="CA28" s="37"/>
      <c r="CB28" s="37"/>
      <c r="CC28" s="38"/>
      <c r="CD28" s="38"/>
      <c r="CE28" s="38"/>
      <c r="CF28" s="38"/>
      <c r="CG28" s="38"/>
      <c r="CH28" s="38"/>
    </row>
    <row r="29" spans="1:86" s="23" customFormat="1" ht="18" customHeight="1">
      <c r="A29" s="4"/>
      <c r="B29" s="226">
        <v>5</v>
      </c>
      <c r="C29" s="214"/>
      <c r="D29" s="214">
        <v>1</v>
      </c>
      <c r="E29" s="214"/>
      <c r="F29" s="214"/>
      <c r="G29" s="214" t="s">
        <v>19</v>
      </c>
      <c r="H29" s="214"/>
      <c r="I29" s="214"/>
      <c r="J29" s="215">
        <f>J25+$U$9*$X$9+$AL$9</f>
        <v>0.42708333333333337</v>
      </c>
      <c r="K29" s="215"/>
      <c r="L29" s="215"/>
      <c r="M29" s="215"/>
      <c r="N29" s="216"/>
      <c r="O29" s="219" t="str">
        <f>D19</f>
        <v>Südkreis Gifhorn</v>
      </c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15" t="s">
        <v>23</v>
      </c>
      <c r="AF29" s="220" t="str">
        <f>D20</f>
        <v>spielfrei</v>
      </c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1"/>
      <c r="AW29" s="176">
        <v>2</v>
      </c>
      <c r="AX29" s="178"/>
      <c r="AY29" s="15" t="s">
        <v>22</v>
      </c>
      <c r="AZ29" s="178">
        <v>0</v>
      </c>
      <c r="BA29" s="179"/>
      <c r="BB29" s="176"/>
      <c r="BC29" s="177"/>
      <c r="BE29" s="75"/>
      <c r="BF29" s="288">
        <f t="shared" si="0"/>
        <v>3</v>
      </c>
      <c r="BG29" s="288" t="s">
        <v>22</v>
      </c>
      <c r="BH29" s="288">
        <f t="shared" si="1"/>
        <v>0</v>
      </c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7"/>
      <c r="BW29" s="76"/>
      <c r="BX29" s="37"/>
      <c r="BY29" s="37"/>
      <c r="BZ29" s="37"/>
      <c r="CA29" s="37"/>
      <c r="CB29" s="37"/>
      <c r="CC29" s="38"/>
      <c r="CD29" s="38"/>
      <c r="CE29" s="38"/>
      <c r="CF29" s="38"/>
      <c r="CG29" s="38"/>
      <c r="CH29" s="38"/>
    </row>
    <row r="30" spans="1:86" s="23" customFormat="1" ht="18" customHeight="1" thickBot="1">
      <c r="A30" s="4"/>
      <c r="B30" s="224">
        <v>6</v>
      </c>
      <c r="C30" s="225"/>
      <c r="D30" s="225">
        <v>2</v>
      </c>
      <c r="E30" s="225"/>
      <c r="F30" s="225"/>
      <c r="G30" s="225" t="s">
        <v>25</v>
      </c>
      <c r="H30" s="225"/>
      <c r="I30" s="225"/>
      <c r="J30" s="229">
        <f>J29</f>
        <v>0.42708333333333337</v>
      </c>
      <c r="K30" s="230"/>
      <c r="L30" s="230"/>
      <c r="M30" s="230"/>
      <c r="N30" s="231"/>
      <c r="O30" s="232" t="str">
        <f>AG19</f>
        <v>Turbine Halle</v>
      </c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8" t="s">
        <v>23</v>
      </c>
      <c r="AF30" s="233" t="str">
        <f>AG20</f>
        <v>BFC Dynamo (weiß)</v>
      </c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55"/>
      <c r="AW30" s="252">
        <v>0</v>
      </c>
      <c r="AX30" s="250"/>
      <c r="AY30" s="8" t="s">
        <v>22</v>
      </c>
      <c r="AZ30" s="250">
        <v>3</v>
      </c>
      <c r="BA30" s="251"/>
      <c r="BB30" s="252"/>
      <c r="BC30" s="253"/>
      <c r="BE30" s="75"/>
      <c r="BF30" s="288">
        <f t="shared" si="0"/>
        <v>0</v>
      </c>
      <c r="BG30" s="288" t="s">
        <v>22</v>
      </c>
      <c r="BH30" s="288">
        <f t="shared" si="1"/>
        <v>3</v>
      </c>
      <c r="BI30" s="286"/>
      <c r="BJ30" s="286"/>
      <c r="BK30" s="289"/>
      <c r="BL30" s="289"/>
      <c r="BM30" s="289"/>
      <c r="BN30" s="289"/>
      <c r="BO30" s="289"/>
      <c r="BP30" s="289"/>
      <c r="BQ30" s="289"/>
      <c r="BR30" s="289"/>
      <c r="BS30" s="289"/>
      <c r="BT30" s="286"/>
      <c r="BU30" s="286"/>
      <c r="BV30" s="287"/>
      <c r="BW30" s="76"/>
      <c r="BX30" s="37"/>
      <c r="BY30" s="37"/>
      <c r="BZ30" s="37"/>
      <c r="CA30" s="37"/>
      <c r="CB30" s="37"/>
      <c r="CC30" s="38"/>
      <c r="CD30" s="38"/>
      <c r="CE30" s="38"/>
      <c r="CF30" s="38"/>
      <c r="CG30" s="38"/>
      <c r="CH30" s="38"/>
    </row>
    <row r="31" spans="1:86" s="23" customFormat="1" ht="18" customHeight="1">
      <c r="A31" s="4"/>
      <c r="B31" s="222">
        <v>7</v>
      </c>
      <c r="C31" s="223"/>
      <c r="D31" s="223">
        <v>1</v>
      </c>
      <c r="E31" s="223"/>
      <c r="F31" s="223"/>
      <c r="G31" s="223" t="s">
        <v>19</v>
      </c>
      <c r="H31" s="223"/>
      <c r="I31" s="223"/>
      <c r="J31" s="234">
        <f>J30+$U$9*$X$9+$AL$9</f>
        <v>0.43750000000000006</v>
      </c>
      <c r="K31" s="235"/>
      <c r="L31" s="235"/>
      <c r="M31" s="235"/>
      <c r="N31" s="236"/>
      <c r="O31" s="237" t="str">
        <f>D15</f>
        <v>BFC Dynamo (weinrot)</v>
      </c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71" t="s">
        <v>23</v>
      </c>
      <c r="AF31" s="238" t="str">
        <f>D17</f>
        <v>Tennis Borussia</v>
      </c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54"/>
      <c r="AW31" s="247">
        <v>1</v>
      </c>
      <c r="AX31" s="245"/>
      <c r="AY31" s="71" t="s">
        <v>22</v>
      </c>
      <c r="AZ31" s="245">
        <v>2</v>
      </c>
      <c r="BA31" s="246"/>
      <c r="BB31" s="247"/>
      <c r="BC31" s="248"/>
      <c r="BD31" s="20"/>
      <c r="BE31" s="75"/>
      <c r="BF31" s="288">
        <f t="shared" si="0"/>
        <v>0</v>
      </c>
      <c r="BG31" s="288" t="s">
        <v>22</v>
      </c>
      <c r="BH31" s="288">
        <f t="shared" si="1"/>
        <v>3</v>
      </c>
      <c r="BI31" s="286"/>
      <c r="BJ31" s="286"/>
      <c r="BK31" s="290"/>
      <c r="BL31" s="290"/>
      <c r="BM31" s="291" t="str">
        <f>$D$17</f>
        <v>Tennis Borussia</v>
      </c>
      <c r="BN31" s="292">
        <f>SUM($BF$27+$BH$31+$BH$42+$BF$48+$BH$53)</f>
        <v>15</v>
      </c>
      <c r="BO31" s="292">
        <f>SUM($AW$27+$AZ$31+$AZ$42+$AW$48+$AZ$53)</f>
        <v>13</v>
      </c>
      <c r="BP31" s="293" t="s">
        <v>22</v>
      </c>
      <c r="BQ31" s="292">
        <f>SUM($AZ$27+$AW$31+$AW$42+$AZ$48+$AW$53)</f>
        <v>2</v>
      </c>
      <c r="BR31" s="292">
        <f>SUM(BO31-BQ31)</f>
        <v>11</v>
      </c>
      <c r="BS31" s="292"/>
      <c r="BT31" s="286"/>
      <c r="BU31" s="286"/>
      <c r="BV31" s="287"/>
      <c r="BW31" s="77"/>
      <c r="BX31" s="37"/>
      <c r="BY31" s="37"/>
      <c r="BZ31" s="37"/>
      <c r="CA31" s="37"/>
      <c r="CB31" s="37"/>
      <c r="CC31" s="38"/>
      <c r="CD31" s="38"/>
      <c r="CE31" s="38"/>
      <c r="CF31" s="38"/>
      <c r="CG31" s="38"/>
      <c r="CH31" s="38"/>
    </row>
    <row r="32" spans="1:86" s="23" customFormat="1" ht="18" customHeight="1" thickBot="1">
      <c r="A32" s="4"/>
      <c r="B32" s="224">
        <v>8</v>
      </c>
      <c r="C32" s="225"/>
      <c r="D32" s="225">
        <v>2</v>
      </c>
      <c r="E32" s="225"/>
      <c r="F32" s="225"/>
      <c r="G32" s="225" t="s">
        <v>25</v>
      </c>
      <c r="H32" s="225"/>
      <c r="I32" s="225"/>
      <c r="J32" s="229">
        <f>J31</f>
        <v>0.43750000000000006</v>
      </c>
      <c r="K32" s="230"/>
      <c r="L32" s="230"/>
      <c r="M32" s="230"/>
      <c r="N32" s="231"/>
      <c r="O32" s="232" t="str">
        <f>AG15</f>
        <v>BSC Rehberge</v>
      </c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8" t="s">
        <v>23</v>
      </c>
      <c r="AF32" s="233" t="str">
        <f>AG17</f>
        <v>BAK 07</v>
      </c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55"/>
      <c r="AW32" s="252">
        <v>2</v>
      </c>
      <c r="AX32" s="250"/>
      <c r="AY32" s="8" t="s">
        <v>22</v>
      </c>
      <c r="AZ32" s="250">
        <v>0</v>
      </c>
      <c r="BA32" s="251"/>
      <c r="BB32" s="252"/>
      <c r="BC32" s="253"/>
      <c r="BD32" s="20"/>
      <c r="BE32" s="48"/>
      <c r="BF32" s="288">
        <f t="shared" si="0"/>
        <v>3</v>
      </c>
      <c r="BG32" s="288" t="s">
        <v>22</v>
      </c>
      <c r="BH32" s="288">
        <f t="shared" si="1"/>
        <v>0</v>
      </c>
      <c r="BI32" s="286"/>
      <c r="BJ32" s="286"/>
      <c r="BK32" s="290"/>
      <c r="BL32" s="290"/>
      <c r="BM32" s="291" t="str">
        <f>$D$16</f>
        <v>Hertha 03 Zehlendorf</v>
      </c>
      <c r="BN32" s="292">
        <f>SUM($BH$25+$BF$33+$BF$40+$BH$46+$BF$53)</f>
        <v>10</v>
      </c>
      <c r="BO32" s="292">
        <f>SUM($AZ$25+$AW$33+$AW$40+$AZ$46+$AW$53)</f>
        <v>20</v>
      </c>
      <c r="BP32" s="293" t="s">
        <v>22</v>
      </c>
      <c r="BQ32" s="292">
        <f>SUM($AW$25+$AZ$33+$AZ$40+$AW$46+$AZ$53)</f>
        <v>6</v>
      </c>
      <c r="BR32" s="292">
        <f>SUM(BO32-BQ32)</f>
        <v>14</v>
      </c>
      <c r="BS32" s="292"/>
      <c r="BT32" s="286"/>
      <c r="BU32" s="286"/>
      <c r="BV32" s="287"/>
      <c r="BW32" s="77"/>
      <c r="BX32" s="37"/>
      <c r="BY32" s="37"/>
      <c r="BZ32" s="37"/>
      <c r="CA32" s="37"/>
      <c r="CB32" s="37"/>
      <c r="CC32" s="38"/>
      <c r="CD32" s="38"/>
      <c r="CE32" s="38"/>
      <c r="CF32" s="38"/>
      <c r="CG32" s="38"/>
      <c r="CH32" s="38"/>
    </row>
    <row r="33" spans="1:86" s="23" customFormat="1" ht="18" customHeight="1">
      <c r="A33" s="4"/>
      <c r="B33" s="226">
        <v>9</v>
      </c>
      <c r="C33" s="214"/>
      <c r="D33" s="214">
        <v>1</v>
      </c>
      <c r="E33" s="214"/>
      <c r="F33" s="214"/>
      <c r="G33" s="214" t="s">
        <v>19</v>
      </c>
      <c r="H33" s="214"/>
      <c r="I33" s="214"/>
      <c r="J33" s="216">
        <f>J32+$U$9*$X$9+$AL$9</f>
        <v>0.44791666666666674</v>
      </c>
      <c r="K33" s="256"/>
      <c r="L33" s="256"/>
      <c r="M33" s="256"/>
      <c r="N33" s="257"/>
      <c r="O33" s="219" t="str">
        <f>D16</f>
        <v>Hertha 03 Zehlendorf</v>
      </c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15" t="s">
        <v>23</v>
      </c>
      <c r="AF33" s="220" t="str">
        <f>D19</f>
        <v>Südkreis Gifhorn</v>
      </c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1"/>
      <c r="AW33" s="176">
        <v>8</v>
      </c>
      <c r="AX33" s="178"/>
      <c r="AY33" s="15" t="s">
        <v>22</v>
      </c>
      <c r="AZ33" s="178">
        <v>1</v>
      </c>
      <c r="BA33" s="179"/>
      <c r="BB33" s="176"/>
      <c r="BC33" s="177"/>
      <c r="BD33" s="20"/>
      <c r="BE33" s="48"/>
      <c r="BF33" s="288">
        <f t="shared" si="0"/>
        <v>3</v>
      </c>
      <c r="BG33" s="288" t="s">
        <v>22</v>
      </c>
      <c r="BH33" s="288">
        <f t="shared" si="1"/>
        <v>0</v>
      </c>
      <c r="BI33" s="286"/>
      <c r="BJ33" s="286"/>
      <c r="BK33" s="290"/>
      <c r="BL33" s="290"/>
      <c r="BM33" s="294" t="str">
        <f>$D$15</f>
        <v>BFC Dynamo (weinrot)</v>
      </c>
      <c r="BN33" s="292">
        <f>SUM($BF$25+$BF$31+$BF$38+$BH$44+$BH$51)</f>
        <v>8</v>
      </c>
      <c r="BO33" s="292">
        <f>SUM($AW$25+$AW$31+$AW$38+$AZ$44+$AZ$51)</f>
        <v>12</v>
      </c>
      <c r="BP33" s="293" t="s">
        <v>22</v>
      </c>
      <c r="BQ33" s="292">
        <f>SUM($AZ$25+$AZ$31+$AZ$38+$AW$44+$AW$51)</f>
        <v>8</v>
      </c>
      <c r="BR33" s="292">
        <f>SUM(BO33-BQ33)</f>
        <v>4</v>
      </c>
      <c r="BS33" s="292"/>
      <c r="BT33" s="286"/>
      <c r="BU33" s="286"/>
      <c r="BV33" s="287"/>
      <c r="BW33" s="77"/>
      <c r="BX33" s="37"/>
      <c r="BY33" s="37"/>
      <c r="BZ33" s="37"/>
      <c r="CA33" s="37"/>
      <c r="CB33" s="37"/>
      <c r="CC33" s="38"/>
      <c r="CD33" s="38"/>
      <c r="CE33" s="38"/>
      <c r="CF33" s="38"/>
      <c r="CG33" s="38"/>
      <c r="CH33" s="38"/>
    </row>
    <row r="34" spans="1:86" s="23" customFormat="1" ht="18" customHeight="1">
      <c r="A34" s="4"/>
      <c r="B34" s="207">
        <v>10</v>
      </c>
      <c r="C34" s="208"/>
      <c r="D34" s="208">
        <v>2</v>
      </c>
      <c r="E34" s="208"/>
      <c r="F34" s="208"/>
      <c r="G34" s="208" t="s">
        <v>25</v>
      </c>
      <c r="H34" s="208"/>
      <c r="I34" s="208"/>
      <c r="J34" s="205">
        <f>J33</f>
        <v>0.44791666666666674</v>
      </c>
      <c r="K34" s="258"/>
      <c r="L34" s="258"/>
      <c r="M34" s="258"/>
      <c r="N34" s="259"/>
      <c r="O34" s="209" t="str">
        <f>AG16</f>
        <v>DJK S/W Neukölln</v>
      </c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72" t="s">
        <v>23</v>
      </c>
      <c r="AF34" s="184" t="str">
        <f>AG19</f>
        <v>Turbine Halle</v>
      </c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5"/>
      <c r="AW34" s="180">
        <v>2</v>
      </c>
      <c r="AX34" s="181"/>
      <c r="AY34" s="72" t="s">
        <v>22</v>
      </c>
      <c r="AZ34" s="181">
        <v>0</v>
      </c>
      <c r="BA34" s="182"/>
      <c r="BB34" s="180"/>
      <c r="BC34" s="183"/>
      <c r="BD34" s="20"/>
      <c r="BE34" s="48"/>
      <c r="BF34" s="288">
        <f t="shared" si="0"/>
        <v>3</v>
      </c>
      <c r="BG34" s="288" t="s">
        <v>22</v>
      </c>
      <c r="BH34" s="288">
        <f t="shared" si="1"/>
        <v>0</v>
      </c>
      <c r="BI34" s="286"/>
      <c r="BJ34" s="286"/>
      <c r="BK34" s="290"/>
      <c r="BL34" s="290"/>
      <c r="BM34" s="291" t="str">
        <f>$D$18</f>
        <v>Frohnauer SC</v>
      </c>
      <c r="BN34" s="292">
        <f>SUM($BH$27+$BF$35+$BH$40+$BF$44+$BH$55)</f>
        <v>7</v>
      </c>
      <c r="BO34" s="292">
        <f>SUM($AZ$27+$AW$35+$AZ$40+$AW$44+$AZ$55)</f>
        <v>6</v>
      </c>
      <c r="BP34" s="293" t="s">
        <v>22</v>
      </c>
      <c r="BQ34" s="292">
        <f>SUM($AW$27+$AZ$35+$AW$40+$AZ$44+$AW$55)</f>
        <v>11</v>
      </c>
      <c r="BR34" s="292">
        <f>SUM(BO34-BQ34)</f>
        <v>-5</v>
      </c>
      <c r="BS34" s="292"/>
      <c r="BT34" s="286"/>
      <c r="BU34" s="286"/>
      <c r="BV34" s="287"/>
      <c r="BW34" s="77"/>
      <c r="BX34" s="37"/>
      <c r="BY34" s="37"/>
      <c r="BZ34" s="37"/>
      <c r="CA34" s="37"/>
      <c r="CB34" s="37"/>
      <c r="CC34" s="38"/>
      <c r="CD34" s="38"/>
      <c r="CE34" s="38"/>
      <c r="CF34" s="38"/>
      <c r="CG34" s="38"/>
      <c r="CH34" s="38"/>
    </row>
    <row r="35" spans="1:86" s="23" customFormat="1" ht="18" customHeight="1">
      <c r="A35" s="4"/>
      <c r="B35" s="207">
        <v>11</v>
      </c>
      <c r="C35" s="208"/>
      <c r="D35" s="208">
        <v>3</v>
      </c>
      <c r="E35" s="208"/>
      <c r="F35" s="208"/>
      <c r="G35" s="208" t="s">
        <v>19</v>
      </c>
      <c r="H35" s="208"/>
      <c r="I35" s="208"/>
      <c r="J35" s="205">
        <f>J34</f>
        <v>0.44791666666666674</v>
      </c>
      <c r="K35" s="258"/>
      <c r="L35" s="258"/>
      <c r="M35" s="258"/>
      <c r="N35" s="259"/>
      <c r="O35" s="209" t="str">
        <f>D18</f>
        <v>Frohnauer SC</v>
      </c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72" t="s">
        <v>23</v>
      </c>
      <c r="AF35" s="184" t="str">
        <f>D20</f>
        <v>spielfrei</v>
      </c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5"/>
      <c r="AW35" s="180">
        <v>2</v>
      </c>
      <c r="AX35" s="181"/>
      <c r="AY35" s="72" t="s">
        <v>22</v>
      </c>
      <c r="AZ35" s="181">
        <v>0</v>
      </c>
      <c r="BA35" s="182"/>
      <c r="BB35" s="180"/>
      <c r="BC35" s="183"/>
      <c r="BD35" s="20"/>
      <c r="BE35" s="48"/>
      <c r="BF35" s="288">
        <f t="shared" si="0"/>
        <v>3</v>
      </c>
      <c r="BG35" s="288" t="s">
        <v>22</v>
      </c>
      <c r="BH35" s="288">
        <f t="shared" si="1"/>
        <v>0</v>
      </c>
      <c r="BI35" s="286"/>
      <c r="BJ35" s="286"/>
      <c r="BK35" s="290"/>
      <c r="BL35" s="290"/>
      <c r="BM35" s="291" t="str">
        <f>$D$19</f>
        <v>Südkreis Gifhorn</v>
      </c>
      <c r="BN35" s="292">
        <f>SUM($BF$29+$BH$33+$BH$38+$BH$48+$BF$55)</f>
        <v>3</v>
      </c>
      <c r="BO35" s="292">
        <f>SUM($AW$29+$AZ$33+$AZ$38+$AZ$48+$AW$55)</f>
        <v>5</v>
      </c>
      <c r="BP35" s="293" t="s">
        <v>22</v>
      </c>
      <c r="BQ35" s="292">
        <f>SUM($AZ$29+$AW$33+$AW$38+$AW$48+$AZ$55)</f>
        <v>19</v>
      </c>
      <c r="BR35" s="292">
        <f>SUM(BO35-BQ35)</f>
        <v>-14</v>
      </c>
      <c r="BS35" s="292"/>
      <c r="BT35" s="286"/>
      <c r="BU35" s="286"/>
      <c r="BV35" s="287"/>
      <c r="BW35" s="77"/>
      <c r="BX35" s="37"/>
      <c r="BY35" s="37"/>
      <c r="BZ35" s="37"/>
      <c r="CA35" s="37"/>
      <c r="CB35" s="37"/>
      <c r="CC35" s="38"/>
      <c r="CD35" s="38"/>
      <c r="CE35" s="38"/>
      <c r="CF35" s="38"/>
      <c r="CG35" s="38"/>
      <c r="CH35" s="38"/>
    </row>
    <row r="36" spans="1:86" s="23" customFormat="1" ht="18" customHeight="1" thickBot="1">
      <c r="A36" s="4"/>
      <c r="B36" s="227">
        <v>12</v>
      </c>
      <c r="C36" s="228"/>
      <c r="D36" s="228">
        <v>4</v>
      </c>
      <c r="E36" s="228"/>
      <c r="F36" s="228"/>
      <c r="G36" s="228" t="s">
        <v>25</v>
      </c>
      <c r="H36" s="228"/>
      <c r="I36" s="228"/>
      <c r="J36" s="229">
        <f>J35</f>
        <v>0.44791666666666674</v>
      </c>
      <c r="K36" s="230"/>
      <c r="L36" s="230"/>
      <c r="M36" s="230"/>
      <c r="N36" s="231"/>
      <c r="O36" s="241" t="str">
        <f>AG18</f>
        <v>Tasmania 09</v>
      </c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70" t="s">
        <v>23</v>
      </c>
      <c r="AF36" s="242" t="str">
        <f>AG20</f>
        <v>BFC Dynamo (weiß)</v>
      </c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3"/>
      <c r="AW36" s="244">
        <v>3</v>
      </c>
      <c r="AX36" s="95"/>
      <c r="AY36" s="70" t="s">
        <v>22</v>
      </c>
      <c r="AZ36" s="95">
        <v>0</v>
      </c>
      <c r="BA36" s="249"/>
      <c r="BB36" s="244"/>
      <c r="BC36" s="97"/>
      <c r="BD36" s="20"/>
      <c r="BE36" s="48"/>
      <c r="BF36" s="288">
        <f t="shared" si="0"/>
        <v>3</v>
      </c>
      <c r="BG36" s="288" t="s">
        <v>22</v>
      </c>
      <c r="BH36" s="288">
        <f t="shared" si="1"/>
        <v>0</v>
      </c>
      <c r="BI36" s="286"/>
      <c r="BJ36" s="286"/>
      <c r="BK36" s="286"/>
      <c r="BL36" s="286"/>
      <c r="BM36" s="291" t="str">
        <f>$D$20</f>
        <v>spielfrei</v>
      </c>
      <c r="BN36" s="292">
        <f>SUM($BH$29+$BH$35+$BF$42+$BF$46+$BF$51)</f>
        <v>0</v>
      </c>
      <c r="BO36" s="292">
        <f>SUM($AZ$29+$AZ$35+$AW$42+$AW$46+$AW$51)</f>
        <v>0</v>
      </c>
      <c r="BP36" s="293" t="s">
        <v>22</v>
      </c>
      <c r="BQ36" s="292">
        <f>SUM($AW$29+$AW$35+$AZ$42+$AZ$46+$AZ$51)</f>
        <v>10</v>
      </c>
      <c r="BR36" s="292">
        <f>SUM(BO36-BQ36)</f>
        <v>-10</v>
      </c>
      <c r="BS36" s="292"/>
      <c r="BT36" s="286"/>
      <c r="BU36" s="286"/>
      <c r="BV36" s="287"/>
      <c r="BW36" s="77"/>
      <c r="BX36" s="37"/>
      <c r="BY36" s="37"/>
      <c r="BZ36" s="37"/>
      <c r="CA36" s="37"/>
      <c r="CB36" s="37"/>
      <c r="CC36" s="38"/>
      <c r="CD36" s="38"/>
      <c r="CE36" s="38"/>
      <c r="CF36" s="38"/>
      <c r="CG36" s="38"/>
      <c r="CH36" s="38"/>
    </row>
    <row r="37" spans="1:86" s="23" customFormat="1" ht="18" customHeight="1" thickBot="1">
      <c r="A37" s="4"/>
      <c r="B37" s="113" t="s">
        <v>74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20"/>
      <c r="BE37" s="48"/>
      <c r="BF37" s="288"/>
      <c r="BG37" s="288"/>
      <c r="BH37" s="288"/>
      <c r="BI37" s="286"/>
      <c r="BJ37" s="286"/>
      <c r="BK37" s="286"/>
      <c r="BL37" s="286"/>
      <c r="BM37" s="291"/>
      <c r="BN37" s="292"/>
      <c r="BO37" s="292"/>
      <c r="BP37" s="293"/>
      <c r="BQ37" s="292"/>
      <c r="BR37" s="292"/>
      <c r="BS37" s="292"/>
      <c r="BT37" s="286"/>
      <c r="BU37" s="286"/>
      <c r="BV37" s="287"/>
      <c r="BW37" s="77"/>
      <c r="BX37" s="37"/>
      <c r="BY37" s="37"/>
      <c r="BZ37" s="37"/>
      <c r="CA37" s="37"/>
      <c r="CB37" s="37"/>
      <c r="CC37" s="38"/>
      <c r="CD37" s="38"/>
      <c r="CE37" s="38"/>
      <c r="CF37" s="38"/>
      <c r="CG37" s="38"/>
      <c r="CH37" s="38"/>
    </row>
    <row r="38" spans="1:86" s="23" customFormat="1" ht="18" customHeight="1">
      <c r="A38" s="4"/>
      <c r="B38" s="226">
        <v>13</v>
      </c>
      <c r="C38" s="214"/>
      <c r="D38" s="214">
        <v>1</v>
      </c>
      <c r="E38" s="214"/>
      <c r="F38" s="214"/>
      <c r="G38" s="214" t="s">
        <v>19</v>
      </c>
      <c r="H38" s="214"/>
      <c r="I38" s="214"/>
      <c r="J38" s="216">
        <v>0.46527777777777773</v>
      </c>
      <c r="K38" s="256"/>
      <c r="L38" s="256"/>
      <c r="M38" s="256"/>
      <c r="N38" s="257"/>
      <c r="O38" s="219" t="str">
        <f>D15</f>
        <v>BFC Dynamo (weinrot)</v>
      </c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15" t="s">
        <v>23</v>
      </c>
      <c r="AF38" s="220" t="str">
        <f>D19</f>
        <v>Südkreis Gifhorn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1"/>
      <c r="AW38" s="176">
        <v>5</v>
      </c>
      <c r="AX38" s="178"/>
      <c r="AY38" s="15" t="s">
        <v>22</v>
      </c>
      <c r="AZ38" s="178">
        <v>2</v>
      </c>
      <c r="BA38" s="179"/>
      <c r="BB38" s="176"/>
      <c r="BC38" s="177"/>
      <c r="BD38" s="20"/>
      <c r="BE38" s="48"/>
      <c r="BF38" s="288">
        <f t="shared" si="0"/>
        <v>3</v>
      </c>
      <c r="BG38" s="288" t="s">
        <v>22</v>
      </c>
      <c r="BH38" s="288">
        <f t="shared" si="1"/>
        <v>0</v>
      </c>
      <c r="BI38" s="286"/>
      <c r="BJ38" s="289"/>
      <c r="BK38" s="289"/>
      <c r="BL38" s="289"/>
      <c r="BM38" s="289"/>
      <c r="BN38" s="289"/>
      <c r="BO38" s="289"/>
      <c r="BP38" s="289"/>
      <c r="BQ38" s="289"/>
      <c r="BR38" s="292"/>
      <c r="BS38" s="292"/>
      <c r="BT38" s="286"/>
      <c r="BU38" s="286"/>
      <c r="BV38" s="287"/>
      <c r="BW38" s="77"/>
      <c r="BX38" s="37"/>
      <c r="BY38" s="37"/>
      <c r="BZ38" s="37"/>
      <c r="CA38" s="37"/>
      <c r="CB38" s="37"/>
      <c r="CC38" s="38"/>
      <c r="CD38" s="38"/>
      <c r="CE38" s="38"/>
      <c r="CF38" s="38"/>
      <c r="CG38" s="38"/>
      <c r="CH38" s="38"/>
    </row>
    <row r="39" spans="1:86" s="23" customFormat="1" ht="18" customHeight="1">
      <c r="A39" s="4"/>
      <c r="B39" s="207">
        <v>14</v>
      </c>
      <c r="C39" s="208"/>
      <c r="D39" s="208">
        <v>2</v>
      </c>
      <c r="E39" s="208"/>
      <c r="F39" s="208"/>
      <c r="G39" s="208" t="s">
        <v>25</v>
      </c>
      <c r="H39" s="208"/>
      <c r="I39" s="208"/>
      <c r="J39" s="205">
        <f>J38</f>
        <v>0.46527777777777773</v>
      </c>
      <c r="K39" s="258"/>
      <c r="L39" s="258"/>
      <c r="M39" s="258"/>
      <c r="N39" s="259"/>
      <c r="O39" s="209" t="str">
        <f>AG15</f>
        <v>BSC Rehberge</v>
      </c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72" t="s">
        <v>23</v>
      </c>
      <c r="AF39" s="184" t="str">
        <f>AG19</f>
        <v>Turbine Halle</v>
      </c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5"/>
      <c r="AW39" s="180">
        <v>3</v>
      </c>
      <c r="AX39" s="181"/>
      <c r="AY39" s="72" t="s">
        <v>22</v>
      </c>
      <c r="AZ39" s="181">
        <v>0</v>
      </c>
      <c r="BA39" s="182"/>
      <c r="BB39" s="180"/>
      <c r="BC39" s="183"/>
      <c r="BD39" s="20"/>
      <c r="BE39" s="48"/>
      <c r="BF39" s="288">
        <f t="shared" si="0"/>
        <v>3</v>
      </c>
      <c r="BG39" s="288" t="s">
        <v>22</v>
      </c>
      <c r="BH39" s="288">
        <f t="shared" si="1"/>
        <v>0</v>
      </c>
      <c r="BI39" s="286"/>
      <c r="BJ39" s="286"/>
      <c r="BK39" s="290"/>
      <c r="BL39" s="290"/>
      <c r="BM39" s="291" t="str">
        <f>$AG$18</f>
        <v>Tasmania 09</v>
      </c>
      <c r="BN39" s="292">
        <f>SUM($BH$28+$BF$36+$BH$41+$BF$45+$BH$56)</f>
        <v>15</v>
      </c>
      <c r="BO39" s="292">
        <f>SUM($AZ$28+$AW$36+$AZ$41+$AW$45+$AZ$56)</f>
        <v>18</v>
      </c>
      <c r="BP39" s="293" t="s">
        <v>22</v>
      </c>
      <c r="BQ39" s="292">
        <f>SUM($AW$28+$AZ$36+$AW$41+$AZ$45+$AW$56)</f>
        <v>2</v>
      </c>
      <c r="BR39" s="292">
        <f>SUM(BO39-BQ39)</f>
        <v>16</v>
      </c>
      <c r="BS39" s="292"/>
      <c r="BT39" s="286"/>
      <c r="BU39" s="286"/>
      <c r="BV39" s="287"/>
      <c r="BW39" s="77"/>
      <c r="BX39" s="37"/>
      <c r="BY39" s="37"/>
      <c r="BZ39" s="37"/>
      <c r="CA39" s="37"/>
      <c r="CB39" s="37"/>
      <c r="CC39" s="38"/>
      <c r="CD39" s="38"/>
      <c r="CE39" s="38"/>
      <c r="CF39" s="38"/>
      <c r="CG39" s="38"/>
      <c r="CH39" s="38"/>
    </row>
    <row r="40" spans="1:86" s="23" customFormat="1" ht="18" customHeight="1">
      <c r="A40" s="4"/>
      <c r="B40" s="222">
        <v>15</v>
      </c>
      <c r="C40" s="223"/>
      <c r="D40" s="223">
        <v>3</v>
      </c>
      <c r="E40" s="223"/>
      <c r="F40" s="223"/>
      <c r="G40" s="223" t="s">
        <v>19</v>
      </c>
      <c r="H40" s="223"/>
      <c r="I40" s="223"/>
      <c r="J40" s="205">
        <f>J39</f>
        <v>0.46527777777777773</v>
      </c>
      <c r="K40" s="258"/>
      <c r="L40" s="258"/>
      <c r="M40" s="258"/>
      <c r="N40" s="259"/>
      <c r="O40" s="237" t="str">
        <f>D16</f>
        <v>Hertha 03 Zehlendorf</v>
      </c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71" t="s">
        <v>23</v>
      </c>
      <c r="AF40" s="238" t="str">
        <f>D18</f>
        <v>Frohnauer SC</v>
      </c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54"/>
      <c r="AW40" s="247">
        <v>7</v>
      </c>
      <c r="AX40" s="245"/>
      <c r="AY40" s="71" t="s">
        <v>22</v>
      </c>
      <c r="AZ40" s="245">
        <v>0</v>
      </c>
      <c r="BA40" s="246"/>
      <c r="BB40" s="247"/>
      <c r="BC40" s="248"/>
      <c r="BD40" s="20"/>
      <c r="BE40" s="48"/>
      <c r="BF40" s="288">
        <f t="shared" si="0"/>
        <v>3</v>
      </c>
      <c r="BG40" s="288" t="s">
        <v>22</v>
      </c>
      <c r="BH40" s="288">
        <f t="shared" si="1"/>
        <v>0</v>
      </c>
      <c r="BI40" s="286"/>
      <c r="BJ40" s="286"/>
      <c r="BK40" s="290"/>
      <c r="BL40" s="290"/>
      <c r="BM40" s="291" t="str">
        <f>$AG$16</f>
        <v>DJK S/W Neukölln</v>
      </c>
      <c r="BN40" s="292">
        <f>SUM($BH$26+$BF$34+$BF$41+$BH$47+$BF$54)</f>
        <v>12</v>
      </c>
      <c r="BO40" s="292">
        <f>SUM($AZ$26+$AW$34+$AW$41+$AZ$47+$AW$54)</f>
        <v>15</v>
      </c>
      <c r="BP40" s="293" t="s">
        <v>22</v>
      </c>
      <c r="BQ40" s="292">
        <f>SUM($AW$26+$AZ$34+$AZ$41+$AW$47+$AZ$54)</f>
        <v>2</v>
      </c>
      <c r="BR40" s="292">
        <f>SUM(BO40-BQ40)</f>
        <v>13</v>
      </c>
      <c r="BS40" s="292"/>
      <c r="BT40" s="286"/>
      <c r="BU40" s="286"/>
      <c r="BV40" s="287"/>
      <c r="BW40" s="77"/>
      <c r="BX40" s="37"/>
      <c r="BY40" s="37"/>
      <c r="BZ40" s="37"/>
      <c r="CA40" s="37"/>
      <c r="CB40" s="37"/>
      <c r="CC40" s="38"/>
      <c r="CD40" s="38"/>
      <c r="CE40" s="38"/>
      <c r="CF40" s="38"/>
      <c r="CG40" s="38"/>
      <c r="CH40" s="38"/>
    </row>
    <row r="41" spans="1:86" s="23" customFormat="1" ht="18" customHeight="1" thickBot="1">
      <c r="A41" s="4"/>
      <c r="B41" s="224">
        <v>16</v>
      </c>
      <c r="C41" s="225"/>
      <c r="D41" s="225">
        <v>4</v>
      </c>
      <c r="E41" s="225"/>
      <c r="F41" s="225"/>
      <c r="G41" s="225" t="s">
        <v>25</v>
      </c>
      <c r="H41" s="225"/>
      <c r="I41" s="225"/>
      <c r="J41" s="240">
        <f>J40</f>
        <v>0.46527777777777773</v>
      </c>
      <c r="K41" s="260"/>
      <c r="L41" s="260"/>
      <c r="M41" s="260"/>
      <c r="N41" s="261"/>
      <c r="O41" s="232" t="str">
        <f>AG16</f>
        <v>DJK S/W Neukölln</v>
      </c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8" t="s">
        <v>23</v>
      </c>
      <c r="AF41" s="233" t="str">
        <f>AG18</f>
        <v>Tasmania 09</v>
      </c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55"/>
      <c r="AW41" s="252">
        <v>0</v>
      </c>
      <c r="AX41" s="250"/>
      <c r="AY41" s="8" t="s">
        <v>22</v>
      </c>
      <c r="AZ41" s="250">
        <v>1</v>
      </c>
      <c r="BA41" s="251"/>
      <c r="BB41" s="252"/>
      <c r="BC41" s="253"/>
      <c r="BD41" s="20"/>
      <c r="BE41" s="48"/>
      <c r="BF41" s="288">
        <f t="shared" si="0"/>
        <v>0</v>
      </c>
      <c r="BG41" s="288" t="s">
        <v>22</v>
      </c>
      <c r="BH41" s="288">
        <f t="shared" si="1"/>
        <v>3</v>
      </c>
      <c r="BI41" s="286"/>
      <c r="BJ41" s="286"/>
      <c r="BK41" s="290"/>
      <c r="BL41" s="290"/>
      <c r="BM41" s="291" t="str">
        <f>$AG$15</f>
        <v>BSC Rehberge</v>
      </c>
      <c r="BN41" s="292">
        <f>SUM($BF$26+$BF$32+$BF$39+$BH$45+$BH$52)</f>
        <v>7</v>
      </c>
      <c r="BO41" s="292">
        <f>SUM($AW$26+$AW$32+$AW$39+$AZ$45+$AZ$52)</f>
        <v>8</v>
      </c>
      <c r="BP41" s="293" t="s">
        <v>22</v>
      </c>
      <c r="BQ41" s="292">
        <f>SUM($AZ$26+$AZ$32+$AZ$39+$AW$45+$AW$52)</f>
        <v>10</v>
      </c>
      <c r="BR41" s="292">
        <f>SUM(BO41-BQ41)</f>
        <v>-2</v>
      </c>
      <c r="BS41" s="292"/>
      <c r="BT41" s="286"/>
      <c r="BU41" s="286"/>
      <c r="BV41" s="287"/>
      <c r="BW41" s="77"/>
      <c r="BX41" s="37"/>
      <c r="BY41" s="37"/>
      <c r="BZ41" s="37"/>
      <c r="CA41" s="37"/>
      <c r="CB41" s="37"/>
      <c r="CC41" s="38"/>
      <c r="CD41" s="38"/>
      <c r="CE41" s="38"/>
      <c r="CF41" s="38"/>
      <c r="CG41" s="38"/>
      <c r="CH41" s="38"/>
    </row>
    <row r="42" spans="1:86" s="23" customFormat="1" ht="18" customHeight="1">
      <c r="A42" s="4"/>
      <c r="B42" s="226">
        <v>17</v>
      </c>
      <c r="C42" s="214"/>
      <c r="D42" s="214">
        <v>1</v>
      </c>
      <c r="E42" s="214"/>
      <c r="F42" s="214"/>
      <c r="G42" s="214" t="s">
        <v>19</v>
      </c>
      <c r="H42" s="214"/>
      <c r="I42" s="214"/>
      <c r="J42" s="216">
        <f>J41+$U$9*$X$9+$AL$9</f>
        <v>0.4756944444444444</v>
      </c>
      <c r="K42" s="256"/>
      <c r="L42" s="256"/>
      <c r="M42" s="256"/>
      <c r="N42" s="257"/>
      <c r="O42" s="219" t="str">
        <f>D20</f>
        <v>spielfrei</v>
      </c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15" t="s">
        <v>23</v>
      </c>
      <c r="AF42" s="220" t="str">
        <f>D17</f>
        <v>Tennis Borussia</v>
      </c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1"/>
      <c r="AW42" s="176">
        <v>0</v>
      </c>
      <c r="AX42" s="178"/>
      <c r="AY42" s="15" t="s">
        <v>22</v>
      </c>
      <c r="AZ42" s="178">
        <v>2</v>
      </c>
      <c r="BA42" s="179"/>
      <c r="BB42" s="176"/>
      <c r="BC42" s="177"/>
      <c r="BD42" s="20"/>
      <c r="BE42" s="48"/>
      <c r="BF42" s="288">
        <f t="shared" si="0"/>
        <v>0</v>
      </c>
      <c r="BG42" s="288" t="s">
        <v>22</v>
      </c>
      <c r="BH42" s="288">
        <f t="shared" si="1"/>
        <v>3</v>
      </c>
      <c r="BI42" s="286"/>
      <c r="BJ42" s="286"/>
      <c r="BK42" s="290"/>
      <c r="BL42" s="290"/>
      <c r="BM42" s="291" t="str">
        <f>$AG$20</f>
        <v>BFC Dynamo (weiß)</v>
      </c>
      <c r="BN42" s="292">
        <f>SUM($BH$30+$BH$36+$BF$43+$BF$47+$BF$52)</f>
        <v>5</v>
      </c>
      <c r="BO42" s="292">
        <f>SUM($AZ$30+$AZ$36+$AW$43+$AW$47+$AW$52)</f>
        <v>5</v>
      </c>
      <c r="BP42" s="293" t="s">
        <v>22</v>
      </c>
      <c r="BQ42" s="292">
        <f>SUM($AW$30+$AW$36+$AZ$43+$AZ$47+$AZ$52)</f>
        <v>8</v>
      </c>
      <c r="BR42" s="292">
        <f>SUM(BO42-BQ42)</f>
        <v>-3</v>
      </c>
      <c r="BS42" s="292"/>
      <c r="BT42" s="286"/>
      <c r="BU42" s="286"/>
      <c r="BV42" s="287"/>
      <c r="BW42" s="77"/>
      <c r="BX42" s="37"/>
      <c r="BY42" s="37"/>
      <c r="BZ42" s="37"/>
      <c r="CA42" s="37"/>
      <c r="CB42" s="37"/>
      <c r="CC42" s="38"/>
      <c r="CD42" s="38"/>
      <c r="CE42" s="38"/>
      <c r="CF42" s="38"/>
      <c r="CG42" s="38"/>
      <c r="CH42" s="38"/>
    </row>
    <row r="43" spans="1:86" s="23" customFormat="1" ht="18" customHeight="1" thickBot="1">
      <c r="A43" s="4"/>
      <c r="B43" s="224">
        <v>18</v>
      </c>
      <c r="C43" s="225"/>
      <c r="D43" s="225">
        <v>2</v>
      </c>
      <c r="E43" s="225"/>
      <c r="F43" s="225"/>
      <c r="G43" s="225" t="s">
        <v>25</v>
      </c>
      <c r="H43" s="225"/>
      <c r="I43" s="225"/>
      <c r="J43" s="229">
        <f>J42</f>
        <v>0.4756944444444444</v>
      </c>
      <c r="K43" s="230"/>
      <c r="L43" s="230"/>
      <c r="M43" s="230"/>
      <c r="N43" s="231"/>
      <c r="O43" s="232" t="str">
        <f>AG20</f>
        <v>BFC Dynamo (weiß)</v>
      </c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8" t="s">
        <v>23</v>
      </c>
      <c r="AF43" s="233" t="str">
        <f>AG17</f>
        <v>BAK 07</v>
      </c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55"/>
      <c r="AW43" s="252">
        <v>0</v>
      </c>
      <c r="AX43" s="250"/>
      <c r="AY43" s="8" t="s">
        <v>22</v>
      </c>
      <c r="AZ43" s="250">
        <v>0</v>
      </c>
      <c r="BA43" s="251"/>
      <c r="BB43" s="252"/>
      <c r="BC43" s="253"/>
      <c r="BD43" s="20"/>
      <c r="BE43" s="48"/>
      <c r="BF43" s="288">
        <f t="shared" si="0"/>
        <v>1</v>
      </c>
      <c r="BG43" s="288" t="s">
        <v>22</v>
      </c>
      <c r="BH43" s="288">
        <f t="shared" si="1"/>
        <v>1</v>
      </c>
      <c r="BI43" s="286"/>
      <c r="BJ43" s="286"/>
      <c r="BK43" s="290"/>
      <c r="BL43" s="290"/>
      <c r="BM43" s="294" t="str">
        <f>$AG$17</f>
        <v>BAK 07</v>
      </c>
      <c r="BN43" s="292">
        <f>SUM($BF$28+$BH$32+$BH$43+$BF$49+$BH$54)</f>
        <v>4</v>
      </c>
      <c r="BO43" s="292">
        <f>SUM($AW$28+$AZ$32+$AZ$43+$AW$49+$AZ$54)</f>
        <v>2</v>
      </c>
      <c r="BP43" s="293" t="s">
        <v>22</v>
      </c>
      <c r="BQ43" s="292">
        <f>SUM($AZ$28+$AW$32+$AW$43+$AZ$49+$AW$54)</f>
        <v>12</v>
      </c>
      <c r="BR43" s="292">
        <f>SUM(BO43-BQ43)</f>
        <v>-10</v>
      </c>
      <c r="BS43" s="292"/>
      <c r="BT43" s="286"/>
      <c r="BU43" s="286"/>
      <c r="BV43" s="287"/>
      <c r="BW43" s="77"/>
      <c r="BX43" s="37"/>
      <c r="BY43" s="37"/>
      <c r="BZ43" s="37"/>
      <c r="CA43" s="37"/>
      <c r="CB43" s="37"/>
      <c r="CC43" s="38"/>
      <c r="CD43" s="38"/>
      <c r="CE43" s="38"/>
      <c r="CF43" s="38"/>
      <c r="CG43" s="38"/>
      <c r="CH43" s="38"/>
    </row>
    <row r="44" spans="1:86" s="23" customFormat="1" ht="18" customHeight="1">
      <c r="A44" s="4"/>
      <c r="B44" s="222">
        <v>19</v>
      </c>
      <c r="C44" s="223"/>
      <c r="D44" s="223">
        <v>1</v>
      </c>
      <c r="E44" s="223"/>
      <c r="F44" s="223"/>
      <c r="G44" s="223" t="s">
        <v>19</v>
      </c>
      <c r="H44" s="223"/>
      <c r="I44" s="223"/>
      <c r="J44" s="234">
        <f>J43+$U$9*$X$9+$AL$9</f>
        <v>0.4861111111111111</v>
      </c>
      <c r="K44" s="235"/>
      <c r="L44" s="235"/>
      <c r="M44" s="235"/>
      <c r="N44" s="236"/>
      <c r="O44" s="237" t="str">
        <f>D18</f>
        <v>Frohnauer SC</v>
      </c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71" t="s">
        <v>23</v>
      </c>
      <c r="AF44" s="238" t="str">
        <f>D15</f>
        <v>BFC Dynamo (weinrot)</v>
      </c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54"/>
      <c r="AW44" s="247">
        <v>2</v>
      </c>
      <c r="AX44" s="245"/>
      <c r="AY44" s="71" t="s">
        <v>22</v>
      </c>
      <c r="AZ44" s="245">
        <v>2</v>
      </c>
      <c r="BA44" s="246"/>
      <c r="BB44" s="247"/>
      <c r="BC44" s="248"/>
      <c r="BD44" s="20"/>
      <c r="BE44" s="48"/>
      <c r="BF44" s="288">
        <f t="shared" si="0"/>
        <v>1</v>
      </c>
      <c r="BG44" s="288" t="s">
        <v>22</v>
      </c>
      <c r="BH44" s="288">
        <f t="shared" si="1"/>
        <v>1</v>
      </c>
      <c r="BI44" s="286"/>
      <c r="BJ44" s="286"/>
      <c r="BK44" s="286"/>
      <c r="BL44" s="286"/>
      <c r="BM44" s="291" t="str">
        <f>$AG$19</f>
        <v>Turbine Halle</v>
      </c>
      <c r="BN44" s="292">
        <f>SUM($BF$30+$BH$34+$BH$39+$BH$49+$BF$56)</f>
        <v>0</v>
      </c>
      <c r="BO44" s="292">
        <f>SUM($AW$30+$AZ$34+$AZ$39+$AZ$49+$AW$56)</f>
        <v>0</v>
      </c>
      <c r="BP44" s="293" t="s">
        <v>22</v>
      </c>
      <c r="BQ44" s="292">
        <f>SUM($AZ$30+$AW$34+$AW$39+$AW$49+$AZ$56)</f>
        <v>14</v>
      </c>
      <c r="BR44" s="292">
        <f>SUM(BO44-BQ44)</f>
        <v>-14</v>
      </c>
      <c r="BS44" s="286"/>
      <c r="BT44" s="286"/>
      <c r="BU44" s="286"/>
      <c r="BV44" s="287"/>
      <c r="BW44" s="77"/>
      <c r="BX44" s="37"/>
      <c r="BY44" s="37"/>
      <c r="BZ44" s="37"/>
      <c r="CA44" s="37"/>
      <c r="CB44" s="37"/>
      <c r="CC44" s="38"/>
      <c r="CD44" s="38"/>
      <c r="CE44" s="38"/>
      <c r="CF44" s="38"/>
      <c r="CG44" s="38"/>
      <c r="CH44" s="38"/>
    </row>
    <row r="45" spans="1:86" s="23" customFormat="1" ht="18" customHeight="1" thickBot="1">
      <c r="A45" s="4"/>
      <c r="B45" s="224">
        <v>20</v>
      </c>
      <c r="C45" s="225"/>
      <c r="D45" s="225">
        <v>2</v>
      </c>
      <c r="E45" s="225"/>
      <c r="F45" s="225"/>
      <c r="G45" s="225" t="s">
        <v>25</v>
      </c>
      <c r="H45" s="225"/>
      <c r="I45" s="225"/>
      <c r="J45" s="229">
        <f>J44</f>
        <v>0.4861111111111111</v>
      </c>
      <c r="K45" s="230"/>
      <c r="L45" s="230"/>
      <c r="M45" s="230"/>
      <c r="N45" s="231"/>
      <c r="O45" s="232" t="str">
        <f>AG18</f>
        <v>Tasmania 09</v>
      </c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8" t="s">
        <v>23</v>
      </c>
      <c r="AF45" s="233" t="str">
        <f>AG15</f>
        <v>BSC Rehberge</v>
      </c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55"/>
      <c r="AW45" s="252">
        <v>5</v>
      </c>
      <c r="AX45" s="250"/>
      <c r="AY45" s="8" t="s">
        <v>22</v>
      </c>
      <c r="AZ45" s="250">
        <v>2</v>
      </c>
      <c r="BA45" s="251"/>
      <c r="BB45" s="252"/>
      <c r="BC45" s="253"/>
      <c r="BD45" s="20"/>
      <c r="BE45" s="48"/>
      <c r="BF45" s="288">
        <f aca="true" t="shared" si="2" ref="BF45:BF56">IF(ISBLANK(AW45),"0",IF(AW45&gt;AZ45,3,IF(AW45=AZ45,1,0)))</f>
        <v>3</v>
      </c>
      <c r="BG45" s="288" t="s">
        <v>22</v>
      </c>
      <c r="BH45" s="288">
        <f aca="true" t="shared" si="3" ref="BH45:BH56">IF(ISBLANK(AZ45),"0",IF(AZ45&gt;AW45,3,IF(AZ45=AW45,1,0)))</f>
        <v>0</v>
      </c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7"/>
      <c r="BW45" s="77"/>
      <c r="BX45" s="37"/>
      <c r="BY45" s="37"/>
      <c r="BZ45" s="37"/>
      <c r="CA45" s="37"/>
      <c r="CB45" s="37"/>
      <c r="CC45" s="38"/>
      <c r="CD45" s="38"/>
      <c r="CE45" s="38"/>
      <c r="CF45" s="38"/>
      <c r="CG45" s="38"/>
      <c r="CH45" s="38"/>
    </row>
    <row r="46" spans="1:86" s="23" customFormat="1" ht="18" customHeight="1">
      <c r="A46" s="4"/>
      <c r="B46" s="226">
        <v>21</v>
      </c>
      <c r="C46" s="214"/>
      <c r="D46" s="214">
        <v>1</v>
      </c>
      <c r="E46" s="214"/>
      <c r="F46" s="214"/>
      <c r="G46" s="214" t="s">
        <v>19</v>
      </c>
      <c r="H46" s="214"/>
      <c r="I46" s="214"/>
      <c r="J46" s="216">
        <f>J45+$U$9*$X$9+$AL$9</f>
        <v>0.4965277777777778</v>
      </c>
      <c r="K46" s="256"/>
      <c r="L46" s="256"/>
      <c r="M46" s="256"/>
      <c r="N46" s="257"/>
      <c r="O46" s="219" t="str">
        <f>D20</f>
        <v>spielfrei</v>
      </c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15" t="s">
        <v>23</v>
      </c>
      <c r="AF46" s="220" t="str">
        <f>D16</f>
        <v>Hertha 03 Zehlendorf</v>
      </c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1"/>
      <c r="AW46" s="176">
        <v>0</v>
      </c>
      <c r="AX46" s="178"/>
      <c r="AY46" s="15" t="s">
        <v>22</v>
      </c>
      <c r="AZ46" s="178">
        <v>2</v>
      </c>
      <c r="BA46" s="179"/>
      <c r="BB46" s="176"/>
      <c r="BC46" s="177"/>
      <c r="BD46" s="20"/>
      <c r="BE46" s="48"/>
      <c r="BF46" s="288">
        <f t="shared" si="2"/>
        <v>0</v>
      </c>
      <c r="BG46" s="288" t="s">
        <v>22</v>
      </c>
      <c r="BH46" s="288">
        <f t="shared" si="3"/>
        <v>3</v>
      </c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7"/>
      <c r="BW46" s="77"/>
      <c r="BX46" s="37"/>
      <c r="BY46" s="37"/>
      <c r="BZ46" s="37"/>
      <c r="CA46" s="37"/>
      <c r="CB46" s="37"/>
      <c r="CC46" s="38"/>
      <c r="CD46" s="38"/>
      <c r="CE46" s="38"/>
      <c r="CF46" s="38"/>
      <c r="CG46" s="38"/>
      <c r="CH46" s="38"/>
    </row>
    <row r="47" spans="1:86" s="23" customFormat="1" ht="18" customHeight="1">
      <c r="A47" s="4"/>
      <c r="B47" s="207">
        <v>22</v>
      </c>
      <c r="C47" s="208"/>
      <c r="D47" s="208">
        <v>2</v>
      </c>
      <c r="E47" s="208"/>
      <c r="F47" s="208"/>
      <c r="G47" s="208" t="s">
        <v>25</v>
      </c>
      <c r="H47" s="208"/>
      <c r="I47" s="208"/>
      <c r="J47" s="204">
        <f>J46</f>
        <v>0.4965277777777778</v>
      </c>
      <c r="K47" s="204"/>
      <c r="L47" s="204"/>
      <c r="M47" s="204"/>
      <c r="N47" s="205"/>
      <c r="O47" s="209" t="str">
        <f>AG20</f>
        <v>BFC Dynamo (weiß)</v>
      </c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72" t="s">
        <v>23</v>
      </c>
      <c r="AF47" s="184" t="str">
        <f>AG16</f>
        <v>DJK S/W Neukölln</v>
      </c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5"/>
      <c r="AW47" s="180">
        <v>1</v>
      </c>
      <c r="AX47" s="181"/>
      <c r="AY47" s="72" t="s">
        <v>22</v>
      </c>
      <c r="AZ47" s="181">
        <v>4</v>
      </c>
      <c r="BA47" s="182"/>
      <c r="BB47" s="180"/>
      <c r="BC47" s="183"/>
      <c r="BD47" s="20"/>
      <c r="BE47" s="48"/>
      <c r="BF47" s="288">
        <f t="shared" si="2"/>
        <v>0</v>
      </c>
      <c r="BG47" s="288" t="s">
        <v>22</v>
      </c>
      <c r="BH47" s="288">
        <f t="shared" si="3"/>
        <v>3</v>
      </c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7"/>
      <c r="BW47" s="77"/>
      <c r="BX47" s="37"/>
      <c r="BY47" s="37"/>
      <c r="BZ47" s="37"/>
      <c r="CA47" s="37"/>
      <c r="CB47" s="37"/>
      <c r="CC47" s="38"/>
      <c r="CD47" s="38"/>
      <c r="CE47" s="38"/>
      <c r="CF47" s="38"/>
      <c r="CG47" s="38"/>
      <c r="CH47" s="38"/>
    </row>
    <row r="48" spans="1:86" s="23" customFormat="1" ht="18" customHeight="1">
      <c r="A48" s="4"/>
      <c r="B48" s="222">
        <v>23</v>
      </c>
      <c r="C48" s="223"/>
      <c r="D48" s="223">
        <v>3</v>
      </c>
      <c r="E48" s="223"/>
      <c r="F48" s="223"/>
      <c r="G48" s="223" t="s">
        <v>19</v>
      </c>
      <c r="H48" s="223"/>
      <c r="I48" s="223"/>
      <c r="J48" s="204">
        <f>J47</f>
        <v>0.4965277777777778</v>
      </c>
      <c r="K48" s="204"/>
      <c r="L48" s="204"/>
      <c r="M48" s="204"/>
      <c r="N48" s="204"/>
      <c r="O48" s="237" t="str">
        <f>D17</f>
        <v>Tennis Borussia</v>
      </c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71" t="s">
        <v>23</v>
      </c>
      <c r="AF48" s="238" t="str">
        <f>D19</f>
        <v>Südkreis Gifhorn</v>
      </c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54"/>
      <c r="AW48" s="247">
        <v>4</v>
      </c>
      <c r="AX48" s="245"/>
      <c r="AY48" s="71" t="s">
        <v>22</v>
      </c>
      <c r="AZ48" s="245">
        <v>0</v>
      </c>
      <c r="BA48" s="246"/>
      <c r="BB48" s="247"/>
      <c r="BC48" s="248"/>
      <c r="BD48" s="20"/>
      <c r="BE48" s="48"/>
      <c r="BF48" s="288">
        <f t="shared" si="2"/>
        <v>3</v>
      </c>
      <c r="BG48" s="288" t="s">
        <v>22</v>
      </c>
      <c r="BH48" s="288">
        <f t="shared" si="3"/>
        <v>0</v>
      </c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7"/>
      <c r="BW48" s="77"/>
      <c r="BX48" s="37"/>
      <c r="BY48" s="37"/>
      <c r="BZ48" s="37"/>
      <c r="CA48" s="37"/>
      <c r="CB48" s="37"/>
      <c r="CC48" s="38"/>
      <c r="CD48" s="38"/>
      <c r="CE48" s="38"/>
      <c r="CF48" s="38"/>
      <c r="CG48" s="38"/>
      <c r="CH48" s="38"/>
    </row>
    <row r="49" spans="1:86" s="23" customFormat="1" ht="18" customHeight="1" thickBot="1">
      <c r="A49" s="4"/>
      <c r="B49" s="224">
        <v>24</v>
      </c>
      <c r="C49" s="225"/>
      <c r="D49" s="225">
        <v>4</v>
      </c>
      <c r="E49" s="225"/>
      <c r="F49" s="225"/>
      <c r="G49" s="225" t="s">
        <v>25</v>
      </c>
      <c r="H49" s="225"/>
      <c r="I49" s="225"/>
      <c r="J49" s="239">
        <f>J48</f>
        <v>0.4965277777777778</v>
      </c>
      <c r="K49" s="239"/>
      <c r="L49" s="239"/>
      <c r="M49" s="239"/>
      <c r="N49" s="240"/>
      <c r="O49" s="232" t="str">
        <f>AG17</f>
        <v>BAK 07</v>
      </c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8" t="s">
        <v>23</v>
      </c>
      <c r="AF49" s="233" t="str">
        <f>AG19</f>
        <v>Turbine Halle</v>
      </c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55"/>
      <c r="AW49" s="252">
        <v>2</v>
      </c>
      <c r="AX49" s="250"/>
      <c r="AY49" s="8" t="s">
        <v>22</v>
      </c>
      <c r="AZ49" s="250">
        <v>0</v>
      </c>
      <c r="BA49" s="251"/>
      <c r="BB49" s="252"/>
      <c r="BC49" s="253"/>
      <c r="BD49" s="20"/>
      <c r="BE49" s="48"/>
      <c r="BF49" s="288">
        <f t="shared" si="2"/>
        <v>3</v>
      </c>
      <c r="BG49" s="288" t="s">
        <v>22</v>
      </c>
      <c r="BH49" s="288">
        <f t="shared" si="3"/>
        <v>0</v>
      </c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7"/>
      <c r="BW49" s="77"/>
      <c r="BX49" s="37"/>
      <c r="BY49" s="37"/>
      <c r="BZ49" s="37"/>
      <c r="CA49" s="37"/>
      <c r="CB49" s="37"/>
      <c r="CC49" s="38"/>
      <c r="CD49" s="38"/>
      <c r="CE49" s="38"/>
      <c r="CF49" s="38"/>
      <c r="CG49" s="38"/>
      <c r="CH49" s="38"/>
    </row>
    <row r="50" spans="1:86" s="23" customFormat="1" ht="18" customHeight="1" thickBot="1">
      <c r="A50" s="4"/>
      <c r="B50" s="113" t="s">
        <v>74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20"/>
      <c r="BE50" s="48"/>
      <c r="BF50" s="288"/>
      <c r="BG50" s="288"/>
      <c r="BH50" s="288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7"/>
      <c r="BW50" s="77"/>
      <c r="BX50" s="37"/>
      <c r="BY50" s="37"/>
      <c r="BZ50" s="37"/>
      <c r="CA50" s="37"/>
      <c r="CB50" s="37"/>
      <c r="CC50" s="38"/>
      <c r="CD50" s="38"/>
      <c r="CE50" s="38"/>
      <c r="CF50" s="38"/>
      <c r="CG50" s="38"/>
      <c r="CH50" s="38"/>
    </row>
    <row r="51" spans="1:86" s="23" customFormat="1" ht="18" customHeight="1">
      <c r="A51" s="4"/>
      <c r="B51" s="226">
        <v>25</v>
      </c>
      <c r="C51" s="214"/>
      <c r="D51" s="214">
        <v>1</v>
      </c>
      <c r="E51" s="214"/>
      <c r="F51" s="214"/>
      <c r="G51" s="214" t="s">
        <v>19</v>
      </c>
      <c r="H51" s="214"/>
      <c r="I51" s="214"/>
      <c r="J51" s="216">
        <v>0.513888888888889</v>
      </c>
      <c r="K51" s="256"/>
      <c r="L51" s="256"/>
      <c r="M51" s="256"/>
      <c r="N51" s="257"/>
      <c r="O51" s="219" t="str">
        <f>D20</f>
        <v>spielfrei</v>
      </c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15" t="s">
        <v>23</v>
      </c>
      <c r="AF51" s="220" t="str">
        <f>D15</f>
        <v>BFC Dynamo (weinrot)</v>
      </c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1"/>
      <c r="AW51" s="176">
        <v>0</v>
      </c>
      <c r="AX51" s="178"/>
      <c r="AY51" s="15" t="s">
        <v>22</v>
      </c>
      <c r="AZ51" s="178">
        <v>2</v>
      </c>
      <c r="BA51" s="179"/>
      <c r="BB51" s="176"/>
      <c r="BC51" s="177"/>
      <c r="BD51" s="20"/>
      <c r="BE51" s="48"/>
      <c r="BF51" s="288">
        <f t="shared" si="2"/>
        <v>0</v>
      </c>
      <c r="BG51" s="288" t="s">
        <v>22</v>
      </c>
      <c r="BH51" s="288">
        <f t="shared" si="3"/>
        <v>3</v>
      </c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7"/>
      <c r="BW51" s="77"/>
      <c r="BX51" s="37"/>
      <c r="BY51" s="37"/>
      <c r="BZ51" s="37"/>
      <c r="CA51" s="37"/>
      <c r="CB51" s="37"/>
      <c r="CC51" s="38"/>
      <c r="CD51" s="38"/>
      <c r="CE51" s="38"/>
      <c r="CF51" s="38"/>
      <c r="CG51" s="38"/>
      <c r="CH51" s="38"/>
    </row>
    <row r="52" spans="1:86" s="23" customFormat="1" ht="18" customHeight="1">
      <c r="A52" s="4"/>
      <c r="B52" s="207">
        <v>26</v>
      </c>
      <c r="C52" s="208"/>
      <c r="D52" s="208">
        <v>2</v>
      </c>
      <c r="E52" s="208"/>
      <c r="F52" s="208"/>
      <c r="G52" s="208" t="s">
        <v>25</v>
      </c>
      <c r="H52" s="208"/>
      <c r="I52" s="208"/>
      <c r="J52" s="204">
        <f>J51</f>
        <v>0.513888888888889</v>
      </c>
      <c r="K52" s="204"/>
      <c r="L52" s="204"/>
      <c r="M52" s="204"/>
      <c r="N52" s="205"/>
      <c r="O52" s="209" t="str">
        <f>AG20</f>
        <v>BFC Dynamo (weiß)</v>
      </c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72" t="s">
        <v>23</v>
      </c>
      <c r="AF52" s="184" t="str">
        <f>AG15</f>
        <v>BSC Rehberge</v>
      </c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5"/>
      <c r="AW52" s="180">
        <v>1</v>
      </c>
      <c r="AX52" s="181"/>
      <c r="AY52" s="72" t="s">
        <v>22</v>
      </c>
      <c r="AZ52" s="181">
        <v>1</v>
      </c>
      <c r="BA52" s="182"/>
      <c r="BB52" s="180"/>
      <c r="BC52" s="183"/>
      <c r="BD52" s="20"/>
      <c r="BE52" s="48"/>
      <c r="BF52" s="288">
        <f t="shared" si="2"/>
        <v>1</v>
      </c>
      <c r="BG52" s="288" t="s">
        <v>22</v>
      </c>
      <c r="BH52" s="288">
        <f t="shared" si="3"/>
        <v>1</v>
      </c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7"/>
      <c r="BW52" s="77"/>
      <c r="BX52" s="37"/>
      <c r="BY52" s="37"/>
      <c r="BZ52" s="37"/>
      <c r="CA52" s="37"/>
      <c r="CB52" s="37"/>
      <c r="CC52" s="38"/>
      <c r="CD52" s="38"/>
      <c r="CE52" s="38"/>
      <c r="CF52" s="38"/>
      <c r="CG52" s="38"/>
      <c r="CH52" s="38"/>
    </row>
    <row r="53" spans="1:86" s="23" customFormat="1" ht="18" customHeight="1">
      <c r="A53" s="4"/>
      <c r="B53" s="222">
        <v>27</v>
      </c>
      <c r="C53" s="223"/>
      <c r="D53" s="223">
        <v>3</v>
      </c>
      <c r="E53" s="223"/>
      <c r="F53" s="223"/>
      <c r="G53" s="223" t="s">
        <v>19</v>
      </c>
      <c r="H53" s="223"/>
      <c r="I53" s="223"/>
      <c r="J53" s="204">
        <f>J52</f>
        <v>0.513888888888889</v>
      </c>
      <c r="K53" s="204"/>
      <c r="L53" s="204"/>
      <c r="M53" s="204"/>
      <c r="N53" s="204"/>
      <c r="O53" s="237" t="str">
        <f>D16</f>
        <v>Hertha 03 Zehlendorf</v>
      </c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71" t="s">
        <v>23</v>
      </c>
      <c r="AF53" s="238" t="str">
        <f>D17</f>
        <v>Tennis Borussia</v>
      </c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54"/>
      <c r="AW53" s="247">
        <v>1</v>
      </c>
      <c r="AX53" s="245"/>
      <c r="AY53" s="71" t="s">
        <v>22</v>
      </c>
      <c r="AZ53" s="245">
        <v>3</v>
      </c>
      <c r="BA53" s="246"/>
      <c r="BB53" s="247"/>
      <c r="BC53" s="248"/>
      <c r="BD53" s="20"/>
      <c r="BE53" s="48"/>
      <c r="BF53" s="288">
        <f t="shared" si="2"/>
        <v>0</v>
      </c>
      <c r="BG53" s="288" t="s">
        <v>22</v>
      </c>
      <c r="BH53" s="288">
        <f t="shared" si="3"/>
        <v>3</v>
      </c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7"/>
      <c r="BW53" s="77"/>
      <c r="BX53" s="37"/>
      <c r="BY53" s="37"/>
      <c r="BZ53" s="37"/>
      <c r="CA53" s="37"/>
      <c r="CB53" s="37"/>
      <c r="CC53" s="38"/>
      <c r="CD53" s="38"/>
      <c r="CE53" s="38"/>
      <c r="CF53" s="38"/>
      <c r="CG53" s="38"/>
      <c r="CH53" s="38"/>
    </row>
    <row r="54" spans="1:86" s="23" customFormat="1" ht="18" customHeight="1" thickBot="1">
      <c r="A54" s="4"/>
      <c r="B54" s="224">
        <v>28</v>
      </c>
      <c r="C54" s="225"/>
      <c r="D54" s="225">
        <v>4</v>
      </c>
      <c r="E54" s="225"/>
      <c r="F54" s="225"/>
      <c r="G54" s="225" t="s">
        <v>25</v>
      </c>
      <c r="H54" s="225"/>
      <c r="I54" s="225"/>
      <c r="J54" s="240">
        <f>J53</f>
        <v>0.513888888888889</v>
      </c>
      <c r="K54" s="260"/>
      <c r="L54" s="260"/>
      <c r="M54" s="260"/>
      <c r="N54" s="261"/>
      <c r="O54" s="232" t="str">
        <f>AG16</f>
        <v>DJK S/W Neukölln</v>
      </c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8" t="s">
        <v>23</v>
      </c>
      <c r="AF54" s="233" t="str">
        <f>AG17</f>
        <v>BAK 07</v>
      </c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55"/>
      <c r="AW54" s="252">
        <v>5</v>
      </c>
      <c r="AX54" s="250"/>
      <c r="AY54" s="8" t="s">
        <v>22</v>
      </c>
      <c r="AZ54" s="250">
        <v>0</v>
      </c>
      <c r="BA54" s="251"/>
      <c r="BB54" s="252"/>
      <c r="BC54" s="253"/>
      <c r="BD54" s="20"/>
      <c r="BE54" s="48"/>
      <c r="BF54" s="288">
        <f t="shared" si="2"/>
        <v>3</v>
      </c>
      <c r="BG54" s="288" t="s">
        <v>22</v>
      </c>
      <c r="BH54" s="288">
        <f t="shared" si="3"/>
        <v>0</v>
      </c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7"/>
      <c r="BW54" s="77"/>
      <c r="BX54" s="37"/>
      <c r="BY54" s="37"/>
      <c r="BZ54" s="37"/>
      <c r="CA54" s="37"/>
      <c r="CB54" s="37"/>
      <c r="CC54" s="38"/>
      <c r="CD54" s="38"/>
      <c r="CE54" s="38"/>
      <c r="CF54" s="38"/>
      <c r="CG54" s="38"/>
      <c r="CH54" s="38"/>
    </row>
    <row r="55" spans="1:86" s="23" customFormat="1" ht="18" customHeight="1">
      <c r="A55" s="4"/>
      <c r="B55" s="226">
        <v>29</v>
      </c>
      <c r="C55" s="214"/>
      <c r="D55" s="214">
        <v>1</v>
      </c>
      <c r="E55" s="214"/>
      <c r="F55" s="214"/>
      <c r="G55" s="214" t="s">
        <v>19</v>
      </c>
      <c r="H55" s="214"/>
      <c r="I55" s="214"/>
      <c r="J55" s="216">
        <f>J54+$U$9*$X$9+$AL$9</f>
        <v>0.5243055555555556</v>
      </c>
      <c r="K55" s="256"/>
      <c r="L55" s="256"/>
      <c r="M55" s="256"/>
      <c r="N55" s="257"/>
      <c r="O55" s="219" t="str">
        <f>D19</f>
        <v>Südkreis Gifhorn</v>
      </c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15" t="s">
        <v>23</v>
      </c>
      <c r="AF55" s="220" t="str">
        <f>D18</f>
        <v>Frohnauer SC</v>
      </c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1"/>
      <c r="AW55" s="176">
        <v>0</v>
      </c>
      <c r="AX55" s="178"/>
      <c r="AY55" s="15" t="s">
        <v>22</v>
      </c>
      <c r="AZ55" s="178">
        <v>2</v>
      </c>
      <c r="BA55" s="179"/>
      <c r="BB55" s="176"/>
      <c r="BC55" s="177"/>
      <c r="BD55" s="20"/>
      <c r="BE55" s="48"/>
      <c r="BF55" s="288">
        <f t="shared" si="2"/>
        <v>0</v>
      </c>
      <c r="BG55" s="288" t="s">
        <v>22</v>
      </c>
      <c r="BH55" s="288">
        <f t="shared" si="3"/>
        <v>3</v>
      </c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7"/>
      <c r="BW55" s="77"/>
      <c r="BX55" s="37"/>
      <c r="BY55" s="37"/>
      <c r="BZ55" s="37"/>
      <c r="CA55" s="37"/>
      <c r="CB55" s="37"/>
      <c r="CC55" s="38"/>
      <c r="CD55" s="38"/>
      <c r="CE55" s="38"/>
      <c r="CF55" s="38"/>
      <c r="CG55" s="38"/>
      <c r="CH55" s="38"/>
    </row>
    <row r="56" spans="1:86" s="22" customFormat="1" ht="18" customHeight="1" thickBot="1">
      <c r="A56"/>
      <c r="B56" s="224">
        <v>30</v>
      </c>
      <c r="C56" s="225"/>
      <c r="D56" s="225">
        <v>2</v>
      </c>
      <c r="E56" s="225"/>
      <c r="F56" s="225"/>
      <c r="G56" s="225" t="s">
        <v>25</v>
      </c>
      <c r="H56" s="225"/>
      <c r="I56" s="225"/>
      <c r="J56" s="229">
        <f>J55</f>
        <v>0.5243055555555556</v>
      </c>
      <c r="K56" s="230"/>
      <c r="L56" s="230"/>
      <c r="M56" s="230"/>
      <c r="N56" s="231"/>
      <c r="O56" s="232" t="str">
        <f>AG19</f>
        <v>Turbine Halle</v>
      </c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8" t="s">
        <v>23</v>
      </c>
      <c r="AF56" s="233" t="str">
        <f>AG18</f>
        <v>Tasmania 09</v>
      </c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55"/>
      <c r="AW56" s="252">
        <v>0</v>
      </c>
      <c r="AX56" s="250"/>
      <c r="AY56" s="8" t="s">
        <v>22</v>
      </c>
      <c r="AZ56" s="250">
        <v>4</v>
      </c>
      <c r="BA56" s="251"/>
      <c r="BB56" s="252"/>
      <c r="BC56" s="253"/>
      <c r="BD56" s="21"/>
      <c r="BE56" s="47"/>
      <c r="BF56" s="288">
        <f t="shared" si="2"/>
        <v>0</v>
      </c>
      <c r="BG56" s="288" t="s">
        <v>22</v>
      </c>
      <c r="BH56" s="288">
        <f t="shared" si="3"/>
        <v>3</v>
      </c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95"/>
      <c r="BW56" s="78"/>
      <c r="BX56" s="29"/>
      <c r="BY56" s="29"/>
      <c r="BZ56" s="29"/>
      <c r="CA56" s="29"/>
      <c r="CB56" s="29"/>
      <c r="CC56" s="30"/>
      <c r="CD56" s="30"/>
      <c r="CE56" s="30"/>
      <c r="CF56" s="30"/>
      <c r="CG56" s="30"/>
      <c r="CH56" s="30"/>
    </row>
    <row r="57" spans="1:86" s="22" customFormat="1" ht="18" customHeight="1">
      <c r="A57"/>
      <c r="B57" s="54"/>
      <c r="C57" s="54"/>
      <c r="D57" s="54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3"/>
      <c r="AX57" s="53"/>
      <c r="AY57" s="53"/>
      <c r="AZ57" s="53"/>
      <c r="BA57" s="53"/>
      <c r="BB57" s="53"/>
      <c r="BC57" s="53"/>
      <c r="BD57" s="21"/>
      <c r="BE57" s="47"/>
      <c r="BF57" s="288"/>
      <c r="BG57" s="288"/>
      <c r="BH57" s="288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95"/>
      <c r="BW57" s="78"/>
      <c r="BX57" s="29"/>
      <c r="BY57" s="29"/>
      <c r="BZ57" s="29"/>
      <c r="CA57" s="29"/>
      <c r="CB57" s="29"/>
      <c r="CC57" s="30"/>
      <c r="CD57" s="30"/>
      <c r="CE57" s="30"/>
      <c r="CF57" s="30"/>
      <c r="CG57" s="30"/>
      <c r="CH57" s="30"/>
    </row>
    <row r="58" spans="1:86" s="22" customFormat="1" ht="33.75">
      <c r="A58"/>
      <c r="B58" s="266" t="str">
        <f>$A$2</f>
        <v>BFC Dynamo TEAM 2003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1"/>
      <c r="BE58" s="47"/>
      <c r="BF58" s="288"/>
      <c r="BG58" s="288"/>
      <c r="BH58" s="288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95"/>
      <c r="BW58" s="29"/>
      <c r="BX58" s="29"/>
      <c r="BY58" s="29"/>
      <c r="BZ58" s="29"/>
      <c r="CA58" s="29"/>
      <c r="CB58" s="29"/>
      <c r="CC58" s="30"/>
      <c r="CD58" s="30"/>
      <c r="CE58" s="30"/>
      <c r="CF58" s="30"/>
      <c r="CG58" s="30"/>
      <c r="CH58" s="30"/>
    </row>
    <row r="59" spans="1:86" s="22" customFormat="1" ht="27">
      <c r="A59"/>
      <c r="B59" s="264" t="str">
        <f>$A$3</f>
        <v>Dynamo - Cup 2012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1"/>
      <c r="BE59" s="47"/>
      <c r="BF59" s="288"/>
      <c r="BG59" s="288"/>
      <c r="BH59" s="288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95"/>
      <c r="BW59" s="29"/>
      <c r="BX59" s="29"/>
      <c r="BY59" s="29"/>
      <c r="BZ59" s="29"/>
      <c r="CA59" s="29"/>
      <c r="CB59" s="29"/>
      <c r="CC59" s="30"/>
      <c r="CD59" s="30"/>
      <c r="CE59" s="30"/>
      <c r="CF59" s="30"/>
      <c r="CG59" s="30"/>
      <c r="CH59" s="30"/>
    </row>
    <row r="60" spans="1:86" s="22" customFormat="1" ht="18" customHeight="1">
      <c r="A60"/>
      <c r="B60" s="54"/>
      <c r="C60" s="54"/>
      <c r="D60" s="54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3"/>
      <c r="AX60" s="53"/>
      <c r="AY60" s="53"/>
      <c r="AZ60" s="53"/>
      <c r="BA60" s="53"/>
      <c r="BB60" s="53"/>
      <c r="BC60" s="53"/>
      <c r="BD60" s="21"/>
      <c r="BE60" s="47"/>
      <c r="BF60" s="288"/>
      <c r="BG60" s="288"/>
      <c r="BH60" s="288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95"/>
      <c r="BW60" s="29"/>
      <c r="BX60" s="29"/>
      <c r="BY60" s="29"/>
      <c r="BZ60" s="29"/>
      <c r="CA60" s="29"/>
      <c r="CB60" s="29"/>
      <c r="CC60" s="30"/>
      <c r="CD60" s="30"/>
      <c r="CE60" s="30"/>
      <c r="CF60" s="30"/>
      <c r="CG60" s="30"/>
      <c r="CH60" s="30"/>
    </row>
    <row r="61" spans="1:86" s="22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 s="24"/>
      <c r="BE61" s="47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95"/>
      <c r="BW61" s="29"/>
      <c r="BX61" s="29"/>
      <c r="BY61" s="29"/>
      <c r="BZ61" s="29"/>
      <c r="CA61" s="29"/>
      <c r="CB61" s="29"/>
      <c r="CC61" s="30"/>
      <c r="CD61" s="30"/>
      <c r="CE61" s="30"/>
      <c r="CF61" s="30"/>
      <c r="CG61" s="30"/>
      <c r="CH61" s="30"/>
    </row>
    <row r="62" spans="1:86" s="22" customFormat="1" ht="12.75">
      <c r="A62"/>
      <c r="B62" s="1" t="s">
        <v>30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7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95"/>
      <c r="BW62" s="29"/>
      <c r="BX62" s="29"/>
      <c r="BY62" s="29"/>
      <c r="BZ62" s="29"/>
      <c r="CA62" s="29"/>
      <c r="CB62" s="29"/>
      <c r="CC62" s="30"/>
      <c r="CD62" s="30"/>
      <c r="CE62" s="30"/>
      <c r="CF62" s="30"/>
      <c r="CG62" s="30"/>
      <c r="CH62" s="30"/>
    </row>
    <row r="63" spans="1:86" s="22" customFormat="1" ht="6" customHeight="1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E63" s="47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95"/>
      <c r="BW63" s="29"/>
      <c r="BX63" s="29"/>
      <c r="BY63" s="29"/>
      <c r="BZ63" s="29"/>
      <c r="CA63" s="29"/>
      <c r="CB63" s="29"/>
      <c r="CC63" s="30"/>
      <c r="CD63" s="30"/>
      <c r="CE63" s="30"/>
      <c r="CF63" s="30"/>
      <c r="CG63" s="30"/>
      <c r="CH63" s="30"/>
    </row>
    <row r="64" spans="2:86" s="9" customFormat="1" ht="13.5" customHeight="1" thickBot="1">
      <c r="B64" s="166" t="s">
        <v>15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8"/>
      <c r="P64" s="166" t="s">
        <v>27</v>
      </c>
      <c r="Q64" s="167"/>
      <c r="R64" s="168"/>
      <c r="S64" s="166" t="s">
        <v>28</v>
      </c>
      <c r="T64" s="167"/>
      <c r="U64" s="167"/>
      <c r="V64" s="167"/>
      <c r="W64" s="168"/>
      <c r="X64" s="166" t="s">
        <v>29</v>
      </c>
      <c r="Y64" s="167"/>
      <c r="Z64" s="168"/>
      <c r="AA64" s="10"/>
      <c r="AB64" s="10"/>
      <c r="AC64" s="10"/>
      <c r="AD64" s="10"/>
      <c r="AE64" s="166" t="s">
        <v>16</v>
      </c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8"/>
      <c r="AS64" s="166" t="s">
        <v>27</v>
      </c>
      <c r="AT64" s="167"/>
      <c r="AU64" s="168"/>
      <c r="AV64" s="166" t="s">
        <v>28</v>
      </c>
      <c r="AW64" s="167"/>
      <c r="AX64" s="167"/>
      <c r="AY64" s="167"/>
      <c r="AZ64" s="168"/>
      <c r="BA64" s="166" t="s">
        <v>29</v>
      </c>
      <c r="BB64" s="167"/>
      <c r="BC64" s="168"/>
      <c r="BE64" s="50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7"/>
      <c r="BW64" s="40"/>
      <c r="BX64" s="40"/>
      <c r="BY64" s="40"/>
      <c r="BZ64" s="40"/>
      <c r="CA64" s="40"/>
      <c r="CB64" s="40"/>
      <c r="CC64" s="41"/>
      <c r="CD64" s="41"/>
      <c r="CE64" s="41"/>
      <c r="CF64" s="41"/>
      <c r="CG64" s="41"/>
      <c r="CH64" s="41"/>
    </row>
    <row r="65" spans="1:86" s="22" customFormat="1" ht="12.75">
      <c r="A65"/>
      <c r="B65" s="169" t="s">
        <v>10</v>
      </c>
      <c r="C65" s="149"/>
      <c r="D65" s="170" t="str">
        <f aca="true" t="shared" si="4" ref="D65:D70">BM31</f>
        <v>Tennis Borussia</v>
      </c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2"/>
      <c r="P65" s="173">
        <f aca="true" t="shared" si="5" ref="P65:P70">BN31</f>
        <v>15</v>
      </c>
      <c r="Q65" s="174"/>
      <c r="R65" s="175"/>
      <c r="S65" s="149">
        <f aca="true" t="shared" si="6" ref="S65:S70">BO31</f>
        <v>13</v>
      </c>
      <c r="T65" s="149"/>
      <c r="U65" s="11" t="s">
        <v>22</v>
      </c>
      <c r="V65" s="149">
        <f aca="true" t="shared" si="7" ref="V65:V70">BQ31</f>
        <v>2</v>
      </c>
      <c r="W65" s="149"/>
      <c r="X65" s="278">
        <f aca="true" t="shared" si="8" ref="X65:X70">BR31</f>
        <v>11</v>
      </c>
      <c r="Y65" s="279"/>
      <c r="Z65" s="280"/>
      <c r="AA65" s="4"/>
      <c r="AB65" s="4"/>
      <c r="AC65" s="4"/>
      <c r="AD65" s="4"/>
      <c r="AE65" s="169" t="s">
        <v>10</v>
      </c>
      <c r="AF65" s="149"/>
      <c r="AG65" s="170" t="str">
        <f aca="true" t="shared" si="9" ref="AG65:AG70">BM39</f>
        <v>Tasmania 09</v>
      </c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2"/>
      <c r="AS65" s="173">
        <f aca="true" t="shared" si="10" ref="AS65:AS70">BN39</f>
        <v>15</v>
      </c>
      <c r="AT65" s="174"/>
      <c r="AU65" s="175"/>
      <c r="AV65" s="149">
        <f aca="true" t="shared" si="11" ref="AV65:AV70">BO39</f>
        <v>18</v>
      </c>
      <c r="AW65" s="149"/>
      <c r="AX65" s="11" t="s">
        <v>22</v>
      </c>
      <c r="AY65" s="149">
        <f aca="true" t="shared" si="12" ref="AY65:AY70">BQ39</f>
        <v>2</v>
      </c>
      <c r="AZ65" s="149"/>
      <c r="BA65" s="278">
        <f aca="true" t="shared" si="13" ref="BA65:BA70">BR39</f>
        <v>16</v>
      </c>
      <c r="BB65" s="279"/>
      <c r="BC65" s="280"/>
      <c r="BE65" s="47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95"/>
      <c r="BW65" s="29"/>
      <c r="BX65" s="29"/>
      <c r="BY65" s="29"/>
      <c r="BZ65" s="29"/>
      <c r="CA65" s="29"/>
      <c r="CB65" s="29"/>
      <c r="CC65" s="30"/>
      <c r="CD65" s="30"/>
      <c r="CE65" s="30"/>
      <c r="CF65" s="30"/>
      <c r="CG65" s="30"/>
      <c r="CH65" s="30"/>
    </row>
    <row r="66" spans="1:86" s="22" customFormat="1" ht="12.75">
      <c r="A66"/>
      <c r="B66" s="263" t="s">
        <v>11</v>
      </c>
      <c r="C66" s="120"/>
      <c r="D66" s="151" t="str">
        <f t="shared" si="4"/>
        <v>Hertha 03 Zehlendorf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3"/>
      <c r="P66" s="154">
        <f t="shared" si="5"/>
        <v>10</v>
      </c>
      <c r="Q66" s="155"/>
      <c r="R66" s="156"/>
      <c r="S66" s="120">
        <f t="shared" si="6"/>
        <v>20</v>
      </c>
      <c r="T66" s="120"/>
      <c r="U66" s="12" t="s">
        <v>22</v>
      </c>
      <c r="V66" s="120">
        <f t="shared" si="7"/>
        <v>6</v>
      </c>
      <c r="W66" s="120"/>
      <c r="X66" s="146">
        <f t="shared" si="8"/>
        <v>14</v>
      </c>
      <c r="Y66" s="147"/>
      <c r="Z66" s="148"/>
      <c r="AA66" s="4"/>
      <c r="AB66" s="4"/>
      <c r="AC66" s="4"/>
      <c r="AD66" s="4"/>
      <c r="AE66" s="263" t="s">
        <v>11</v>
      </c>
      <c r="AF66" s="120"/>
      <c r="AG66" s="151" t="str">
        <f t="shared" si="9"/>
        <v>DJK S/W Neukölln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3"/>
      <c r="AS66" s="154">
        <f t="shared" si="10"/>
        <v>12</v>
      </c>
      <c r="AT66" s="155"/>
      <c r="AU66" s="156"/>
      <c r="AV66" s="120">
        <f t="shared" si="11"/>
        <v>15</v>
      </c>
      <c r="AW66" s="120"/>
      <c r="AX66" s="12" t="s">
        <v>22</v>
      </c>
      <c r="AY66" s="120">
        <f t="shared" si="12"/>
        <v>2</v>
      </c>
      <c r="AZ66" s="120"/>
      <c r="BA66" s="146">
        <f t="shared" si="13"/>
        <v>13</v>
      </c>
      <c r="BB66" s="147"/>
      <c r="BC66" s="148"/>
      <c r="BE66" s="47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95"/>
      <c r="BW66" s="29"/>
      <c r="BX66" s="29"/>
      <c r="BY66" s="29"/>
      <c r="BZ66" s="29"/>
      <c r="CA66" s="29"/>
      <c r="CB66" s="29"/>
      <c r="CC66" s="30"/>
      <c r="CD66" s="30"/>
      <c r="CE66" s="30"/>
      <c r="CF66" s="30"/>
      <c r="CG66" s="30"/>
      <c r="CH66" s="30"/>
    </row>
    <row r="67" spans="1:86" s="22" customFormat="1" ht="12.75">
      <c r="A67"/>
      <c r="B67" s="263" t="s">
        <v>12</v>
      </c>
      <c r="C67" s="120"/>
      <c r="D67" s="151" t="str">
        <f t="shared" si="4"/>
        <v>BFC Dynamo (weinrot)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3"/>
      <c r="P67" s="154">
        <f t="shared" si="5"/>
        <v>8</v>
      </c>
      <c r="Q67" s="155"/>
      <c r="R67" s="156"/>
      <c r="S67" s="120">
        <f t="shared" si="6"/>
        <v>12</v>
      </c>
      <c r="T67" s="120"/>
      <c r="U67" s="12" t="s">
        <v>22</v>
      </c>
      <c r="V67" s="120">
        <f t="shared" si="7"/>
        <v>8</v>
      </c>
      <c r="W67" s="120"/>
      <c r="X67" s="146">
        <f t="shared" si="8"/>
        <v>4</v>
      </c>
      <c r="Y67" s="147"/>
      <c r="Z67" s="148"/>
      <c r="AA67" s="4"/>
      <c r="AB67" s="4"/>
      <c r="AC67" s="4"/>
      <c r="AD67" s="4"/>
      <c r="AE67" s="263" t="s">
        <v>12</v>
      </c>
      <c r="AF67" s="120"/>
      <c r="AG67" s="151" t="str">
        <f t="shared" si="9"/>
        <v>BSC Rehberge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3"/>
      <c r="AS67" s="154">
        <f t="shared" si="10"/>
        <v>7</v>
      </c>
      <c r="AT67" s="155"/>
      <c r="AU67" s="156"/>
      <c r="AV67" s="120">
        <f t="shared" si="11"/>
        <v>8</v>
      </c>
      <c r="AW67" s="120"/>
      <c r="AX67" s="12" t="s">
        <v>22</v>
      </c>
      <c r="AY67" s="120">
        <f t="shared" si="12"/>
        <v>10</v>
      </c>
      <c r="AZ67" s="120"/>
      <c r="BA67" s="146">
        <f t="shared" si="13"/>
        <v>-2</v>
      </c>
      <c r="BB67" s="147"/>
      <c r="BC67" s="148"/>
      <c r="BE67" s="47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95"/>
      <c r="BW67" s="29"/>
      <c r="BX67" s="29"/>
      <c r="BY67" s="29"/>
      <c r="BZ67" s="29"/>
      <c r="CA67" s="29"/>
      <c r="CB67" s="29"/>
      <c r="CC67" s="30"/>
      <c r="CD67" s="30"/>
      <c r="CE67" s="30"/>
      <c r="CF67" s="30"/>
      <c r="CG67" s="30"/>
      <c r="CH67" s="30"/>
    </row>
    <row r="68" spans="1:86" s="22" customFormat="1" ht="12.75">
      <c r="A68"/>
      <c r="B68" s="263" t="s">
        <v>13</v>
      </c>
      <c r="C68" s="120"/>
      <c r="D68" s="151" t="str">
        <f t="shared" si="4"/>
        <v>Frohnauer SC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3"/>
      <c r="P68" s="154">
        <f t="shared" si="5"/>
        <v>7</v>
      </c>
      <c r="Q68" s="155"/>
      <c r="R68" s="156"/>
      <c r="S68" s="120">
        <f t="shared" si="6"/>
        <v>6</v>
      </c>
      <c r="T68" s="120"/>
      <c r="U68" s="12" t="s">
        <v>22</v>
      </c>
      <c r="V68" s="120">
        <f t="shared" si="7"/>
        <v>11</v>
      </c>
      <c r="W68" s="120"/>
      <c r="X68" s="146">
        <f t="shared" si="8"/>
        <v>-5</v>
      </c>
      <c r="Y68" s="147"/>
      <c r="Z68" s="148"/>
      <c r="AA68" s="4"/>
      <c r="AB68" s="4"/>
      <c r="AC68" s="4"/>
      <c r="AD68" s="4"/>
      <c r="AE68" s="263" t="s">
        <v>13</v>
      </c>
      <c r="AF68" s="120"/>
      <c r="AG68" s="151" t="str">
        <f t="shared" si="9"/>
        <v>BFC Dynamo (weiß)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3"/>
      <c r="AS68" s="154">
        <f t="shared" si="10"/>
        <v>5</v>
      </c>
      <c r="AT68" s="155"/>
      <c r="AU68" s="156"/>
      <c r="AV68" s="120">
        <f t="shared" si="11"/>
        <v>5</v>
      </c>
      <c r="AW68" s="120"/>
      <c r="AX68" s="12" t="s">
        <v>22</v>
      </c>
      <c r="AY68" s="120">
        <f t="shared" si="12"/>
        <v>8</v>
      </c>
      <c r="AZ68" s="120"/>
      <c r="BA68" s="146">
        <f t="shared" si="13"/>
        <v>-3</v>
      </c>
      <c r="BB68" s="147"/>
      <c r="BC68" s="148"/>
      <c r="BE68" s="47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95"/>
      <c r="BW68" s="29"/>
      <c r="BX68" s="29"/>
      <c r="BY68" s="29"/>
      <c r="BZ68" s="29"/>
      <c r="CA68" s="29"/>
      <c r="CB68" s="29"/>
      <c r="CC68" s="30"/>
      <c r="CD68" s="30"/>
      <c r="CE68" s="30"/>
      <c r="CF68" s="30"/>
      <c r="CG68" s="30"/>
      <c r="CH68" s="30"/>
    </row>
    <row r="69" spans="1:86" s="22" customFormat="1" ht="12.75">
      <c r="A69"/>
      <c r="B69" s="263" t="s">
        <v>14</v>
      </c>
      <c r="C69" s="120"/>
      <c r="D69" s="151" t="str">
        <f t="shared" si="4"/>
        <v>Südkreis Gifhorn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3"/>
      <c r="P69" s="154">
        <f t="shared" si="5"/>
        <v>3</v>
      </c>
      <c r="Q69" s="155"/>
      <c r="R69" s="156"/>
      <c r="S69" s="120">
        <f t="shared" si="6"/>
        <v>5</v>
      </c>
      <c r="T69" s="120"/>
      <c r="U69" s="12" t="s">
        <v>22</v>
      </c>
      <c r="V69" s="120">
        <f t="shared" si="7"/>
        <v>19</v>
      </c>
      <c r="W69" s="120"/>
      <c r="X69" s="146">
        <f t="shared" si="8"/>
        <v>-14</v>
      </c>
      <c r="Y69" s="147"/>
      <c r="Z69" s="148"/>
      <c r="AA69" s="4"/>
      <c r="AB69" s="4"/>
      <c r="AC69" s="4"/>
      <c r="AD69" s="4"/>
      <c r="AE69" s="263" t="s">
        <v>14</v>
      </c>
      <c r="AF69" s="120"/>
      <c r="AG69" s="151" t="str">
        <f t="shared" si="9"/>
        <v>BAK 07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3"/>
      <c r="AS69" s="154">
        <f t="shared" si="10"/>
        <v>4</v>
      </c>
      <c r="AT69" s="155"/>
      <c r="AU69" s="156"/>
      <c r="AV69" s="120">
        <f t="shared" si="11"/>
        <v>2</v>
      </c>
      <c r="AW69" s="120"/>
      <c r="AX69" s="12" t="s">
        <v>22</v>
      </c>
      <c r="AY69" s="120">
        <f t="shared" si="12"/>
        <v>12</v>
      </c>
      <c r="AZ69" s="120"/>
      <c r="BA69" s="146">
        <f t="shared" si="13"/>
        <v>-10</v>
      </c>
      <c r="BB69" s="147"/>
      <c r="BC69" s="148"/>
      <c r="BE69" s="47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95"/>
      <c r="BW69" s="29"/>
      <c r="BX69" s="29"/>
      <c r="BY69" s="29"/>
      <c r="BZ69" s="29"/>
      <c r="CA69" s="29"/>
      <c r="CB69" s="29"/>
      <c r="CC69" s="30"/>
      <c r="CD69" s="30"/>
      <c r="CE69" s="30"/>
      <c r="CF69" s="30"/>
      <c r="CG69" s="30"/>
      <c r="CH69" s="30"/>
    </row>
    <row r="70" spans="1:86" s="22" customFormat="1" ht="13.5" thickBot="1">
      <c r="A70"/>
      <c r="B70" s="267" t="s">
        <v>41</v>
      </c>
      <c r="C70" s="268"/>
      <c r="D70" s="269" t="str">
        <f t="shared" si="4"/>
        <v>spielfrei</v>
      </c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1"/>
      <c r="P70" s="272">
        <f t="shared" si="5"/>
        <v>0</v>
      </c>
      <c r="Q70" s="273"/>
      <c r="R70" s="274"/>
      <c r="S70" s="150">
        <f t="shared" si="6"/>
        <v>0</v>
      </c>
      <c r="T70" s="150"/>
      <c r="U70" s="13" t="s">
        <v>22</v>
      </c>
      <c r="V70" s="150">
        <f t="shared" si="7"/>
        <v>10</v>
      </c>
      <c r="W70" s="150"/>
      <c r="X70" s="275">
        <f t="shared" si="8"/>
        <v>-10</v>
      </c>
      <c r="Y70" s="276"/>
      <c r="Z70" s="277"/>
      <c r="AA70" s="4"/>
      <c r="AB70" s="4"/>
      <c r="AC70" s="4"/>
      <c r="AD70" s="4"/>
      <c r="AE70" s="267" t="s">
        <v>41</v>
      </c>
      <c r="AF70" s="268"/>
      <c r="AG70" s="269" t="str">
        <f t="shared" si="9"/>
        <v>Turbine Halle</v>
      </c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1"/>
      <c r="AS70" s="272">
        <f t="shared" si="10"/>
        <v>0</v>
      </c>
      <c r="AT70" s="273"/>
      <c r="AU70" s="274"/>
      <c r="AV70" s="150">
        <f t="shared" si="11"/>
        <v>0</v>
      </c>
      <c r="AW70" s="150"/>
      <c r="AX70" s="13" t="s">
        <v>22</v>
      </c>
      <c r="AY70" s="150">
        <f t="shared" si="12"/>
        <v>14</v>
      </c>
      <c r="AZ70" s="150"/>
      <c r="BA70" s="275">
        <f t="shared" si="13"/>
        <v>-14</v>
      </c>
      <c r="BB70" s="276"/>
      <c r="BC70" s="277"/>
      <c r="BD70" s="24"/>
      <c r="BE70" s="47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95"/>
      <c r="BW70" s="29"/>
      <c r="BX70" s="29"/>
      <c r="BY70" s="29"/>
      <c r="BZ70" s="29"/>
      <c r="CA70" s="29"/>
      <c r="CB70" s="29"/>
      <c r="CC70" s="30"/>
      <c r="CD70" s="30"/>
      <c r="CE70" s="30"/>
      <c r="CF70" s="30"/>
      <c r="CG70" s="30"/>
      <c r="CH70" s="30"/>
    </row>
    <row r="71" spans="1:86" s="22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24"/>
      <c r="BE71" s="47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95"/>
      <c r="BW71" s="29"/>
      <c r="BX71" s="29"/>
      <c r="BY71" s="29"/>
      <c r="BZ71" s="29"/>
      <c r="CA71" s="29"/>
      <c r="CB71" s="29"/>
      <c r="CC71" s="30"/>
      <c r="CD71" s="30"/>
      <c r="CE71" s="30"/>
      <c r="CF71" s="30"/>
      <c r="CG71" s="30"/>
      <c r="CH71" s="30"/>
    </row>
    <row r="72" spans="1:86" s="2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4"/>
      <c r="BE72" s="47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95"/>
      <c r="BW72" s="29"/>
      <c r="BX72" s="29"/>
      <c r="BY72" s="29"/>
      <c r="BZ72" s="29"/>
      <c r="CA72" s="29"/>
      <c r="CB72" s="29"/>
      <c r="CC72" s="30"/>
      <c r="CD72" s="30"/>
      <c r="CE72" s="30"/>
      <c r="CF72" s="30"/>
      <c r="CG72" s="30"/>
      <c r="CH72" s="30"/>
    </row>
    <row r="73" spans="1:86" s="22" customFormat="1" ht="12.75">
      <c r="A73"/>
      <c r="B73" t="s">
        <v>15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 s="24"/>
      <c r="BE73" s="47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95"/>
      <c r="BW73" s="29"/>
      <c r="BX73" s="29"/>
      <c r="BY73" s="29"/>
      <c r="BZ73" s="29"/>
      <c r="CA73" s="29"/>
      <c r="CB73" s="29"/>
      <c r="CC73" s="30"/>
      <c r="CD73" s="30"/>
      <c r="CE73" s="30"/>
      <c r="CF73" s="30"/>
      <c r="CG73" s="30"/>
      <c r="CH73" s="30"/>
    </row>
    <row r="74" spans="1:86" s="22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 s="24"/>
      <c r="BE74" s="47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95"/>
      <c r="BW74" s="29"/>
      <c r="BX74" s="29"/>
      <c r="BY74" s="29"/>
      <c r="BZ74" s="29"/>
      <c r="CA74" s="29"/>
      <c r="CB74" s="29"/>
      <c r="CC74" s="30"/>
      <c r="CD74" s="30"/>
      <c r="CE74" s="30"/>
      <c r="CF74" s="30"/>
      <c r="CG74" s="30"/>
      <c r="CH74" s="30"/>
    </row>
    <row r="75" spans="1:86" s="22" customFormat="1" ht="12.75">
      <c r="A75"/>
      <c r="B75" s="281" t="s">
        <v>66</v>
      </c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3"/>
      <c r="P75" s="157">
        <v>1</v>
      </c>
      <c r="Q75" s="158"/>
      <c r="R75" s="159"/>
      <c r="S75" s="157">
        <v>2</v>
      </c>
      <c r="T75" s="158"/>
      <c r="U75" s="159"/>
      <c r="V75" s="157">
        <v>3</v>
      </c>
      <c r="W75" s="158"/>
      <c r="X75" s="159"/>
      <c r="Y75" s="157">
        <v>4</v>
      </c>
      <c r="Z75" s="158"/>
      <c r="AA75" s="159"/>
      <c r="AB75" s="157">
        <v>5</v>
      </c>
      <c r="AC75" s="158"/>
      <c r="AD75" s="159"/>
      <c r="AE75" s="157" t="s">
        <v>31</v>
      </c>
      <c r="AF75" s="158"/>
      <c r="AG75" s="158"/>
      <c r="AH75" s="159"/>
      <c r="AI75" s="157" t="s">
        <v>28</v>
      </c>
      <c r="AJ75" s="158"/>
      <c r="AK75" s="158"/>
      <c r="AL75" s="158"/>
      <c r="AM75" s="159"/>
      <c r="AN75" s="157" t="s">
        <v>67</v>
      </c>
      <c r="AO75" s="158"/>
      <c r="AP75" s="158"/>
      <c r="AQ75" s="159"/>
      <c r="AR75" s="157" t="s">
        <v>40</v>
      </c>
      <c r="AS75" s="158"/>
      <c r="AT75" s="158"/>
      <c r="AU75" s="159"/>
      <c r="AV75"/>
      <c r="AW75"/>
      <c r="AX75"/>
      <c r="AY75"/>
      <c r="AZ75"/>
      <c r="BA75"/>
      <c r="BB75"/>
      <c r="BC75"/>
      <c r="BD75" s="24"/>
      <c r="BE75" s="47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95"/>
      <c r="BW75" s="29"/>
      <c r="BX75" s="29"/>
      <c r="BY75" s="29"/>
      <c r="BZ75" s="29"/>
      <c r="CA75" s="29"/>
      <c r="CB75" s="29"/>
      <c r="CC75" s="30"/>
      <c r="CD75" s="30"/>
      <c r="CE75" s="30"/>
      <c r="CF75" s="30"/>
      <c r="CG75" s="30"/>
      <c r="CH75" s="30"/>
    </row>
    <row r="76" spans="1:86" s="22" customFormat="1" ht="12.75">
      <c r="A76"/>
      <c r="B76" s="65" t="s">
        <v>68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  <c r="P76" s="163"/>
      <c r="Q76" s="164"/>
      <c r="R76" s="165"/>
      <c r="S76" s="163"/>
      <c r="T76" s="164"/>
      <c r="U76" s="165"/>
      <c r="V76" s="163"/>
      <c r="W76" s="164"/>
      <c r="X76" s="165"/>
      <c r="Y76" s="163"/>
      <c r="Z76" s="164"/>
      <c r="AA76" s="165"/>
      <c r="AB76" s="163"/>
      <c r="AC76" s="164"/>
      <c r="AD76" s="165"/>
      <c r="AE76" s="163"/>
      <c r="AF76" s="164"/>
      <c r="AG76" s="164"/>
      <c r="AH76" s="165"/>
      <c r="AI76" s="160"/>
      <c r="AJ76" s="161"/>
      <c r="AK76" s="161"/>
      <c r="AL76" s="161"/>
      <c r="AM76" s="162"/>
      <c r="AN76" s="163"/>
      <c r="AO76" s="164"/>
      <c r="AP76" s="164"/>
      <c r="AQ76" s="165"/>
      <c r="AR76" s="163"/>
      <c r="AS76" s="164"/>
      <c r="AT76" s="164"/>
      <c r="AU76" s="165"/>
      <c r="AV76"/>
      <c r="AW76"/>
      <c r="AX76"/>
      <c r="AY76"/>
      <c r="AZ76"/>
      <c r="BA76"/>
      <c r="BB76"/>
      <c r="BC76"/>
      <c r="BD76" s="24"/>
      <c r="BE76" s="47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95"/>
      <c r="BW76" s="29"/>
      <c r="BX76" s="29"/>
      <c r="BY76" s="29"/>
      <c r="BZ76" s="29"/>
      <c r="CA76" s="29"/>
      <c r="CB76" s="29"/>
      <c r="CC76" s="30"/>
      <c r="CD76" s="30"/>
      <c r="CE76" s="30"/>
      <c r="CF76" s="30"/>
      <c r="CG76" s="30"/>
      <c r="CH76" s="30"/>
    </row>
    <row r="77" spans="1:86" s="22" customFormat="1" ht="21" customHeight="1">
      <c r="A77"/>
      <c r="B77" s="116" t="str">
        <f aca="true" t="shared" si="14" ref="B77:B82">D15</f>
        <v>BFC Dynamo (weinrot)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8"/>
      <c r="P77" s="64"/>
      <c r="Q77" s="62" t="s">
        <v>22</v>
      </c>
      <c r="R77" s="63"/>
      <c r="S77" s="64"/>
      <c r="T77" s="62" t="s">
        <v>22</v>
      </c>
      <c r="U77" s="63"/>
      <c r="V77" s="64"/>
      <c r="W77" s="62" t="s">
        <v>22</v>
      </c>
      <c r="X77" s="63"/>
      <c r="Y77" s="64"/>
      <c r="Z77" s="62" t="s">
        <v>22</v>
      </c>
      <c r="AA77" s="63"/>
      <c r="AB77" s="64"/>
      <c r="AC77" s="62" t="s">
        <v>22</v>
      </c>
      <c r="AD77" s="63"/>
      <c r="AE77" s="64"/>
      <c r="AF77" s="62"/>
      <c r="AG77" s="62"/>
      <c r="AH77" s="62"/>
      <c r="AI77" s="64"/>
      <c r="AJ77" s="62"/>
      <c r="AK77" s="62" t="s">
        <v>22</v>
      </c>
      <c r="AL77" s="62"/>
      <c r="AM77" s="63"/>
      <c r="AN77" s="120"/>
      <c r="AO77" s="120"/>
      <c r="AP77" s="120"/>
      <c r="AQ77" s="121"/>
      <c r="AR77" s="119"/>
      <c r="AS77" s="120"/>
      <c r="AT77" s="120"/>
      <c r="AU77" s="121"/>
      <c r="AV77"/>
      <c r="AW77"/>
      <c r="AX77"/>
      <c r="AY77"/>
      <c r="AZ77"/>
      <c r="BA77"/>
      <c r="BB77"/>
      <c r="BC77"/>
      <c r="BD77" s="24"/>
      <c r="BE77" s="47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95"/>
      <c r="BW77" s="29"/>
      <c r="BX77" s="29"/>
      <c r="BY77" s="29"/>
      <c r="BZ77" s="29"/>
      <c r="CA77" s="29"/>
      <c r="CB77" s="29"/>
      <c r="CC77" s="30"/>
      <c r="CD77" s="30"/>
      <c r="CE77" s="30"/>
      <c r="CF77" s="30"/>
      <c r="CG77" s="30"/>
      <c r="CH77" s="30"/>
    </row>
    <row r="78" spans="1:86" s="22" customFormat="1" ht="21" customHeight="1">
      <c r="A78"/>
      <c r="B78" s="116" t="str">
        <f t="shared" si="14"/>
        <v>Hertha 03 Zehlendorf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8"/>
      <c r="P78" s="64"/>
      <c r="Q78" s="62" t="s">
        <v>22</v>
      </c>
      <c r="R78" s="63"/>
      <c r="S78" s="64"/>
      <c r="T78" s="62" t="s">
        <v>22</v>
      </c>
      <c r="U78" s="63"/>
      <c r="V78" s="64"/>
      <c r="W78" s="62" t="s">
        <v>22</v>
      </c>
      <c r="X78" s="63"/>
      <c r="Y78" s="64"/>
      <c r="Z78" s="62" t="s">
        <v>22</v>
      </c>
      <c r="AA78" s="63"/>
      <c r="AB78" s="64"/>
      <c r="AC78" s="62" t="s">
        <v>22</v>
      </c>
      <c r="AD78" s="63"/>
      <c r="AE78" s="64"/>
      <c r="AF78" s="62"/>
      <c r="AG78" s="62"/>
      <c r="AH78" s="62"/>
      <c r="AI78" s="64"/>
      <c r="AJ78" s="62"/>
      <c r="AK78" s="62" t="s">
        <v>22</v>
      </c>
      <c r="AL78" s="62"/>
      <c r="AM78" s="63"/>
      <c r="AN78" s="120"/>
      <c r="AO78" s="120"/>
      <c r="AP78" s="120"/>
      <c r="AQ78" s="121"/>
      <c r="AR78" s="119"/>
      <c r="AS78" s="120"/>
      <c r="AT78" s="120"/>
      <c r="AU78" s="121"/>
      <c r="AV78"/>
      <c r="AW78"/>
      <c r="AX78"/>
      <c r="AY78"/>
      <c r="AZ78"/>
      <c r="BA78"/>
      <c r="BB78"/>
      <c r="BC78"/>
      <c r="BD78" s="24"/>
      <c r="BE78" s="47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95"/>
      <c r="BW78" s="29"/>
      <c r="BX78" s="29"/>
      <c r="BY78" s="29"/>
      <c r="BZ78" s="29"/>
      <c r="CA78" s="29"/>
      <c r="CB78" s="29"/>
      <c r="CC78" s="30"/>
      <c r="CD78" s="30"/>
      <c r="CE78" s="30"/>
      <c r="CF78" s="30"/>
      <c r="CG78" s="30"/>
      <c r="CH78" s="30"/>
    </row>
    <row r="79" spans="1:86" s="22" customFormat="1" ht="21" customHeight="1">
      <c r="A79"/>
      <c r="B79" s="116" t="str">
        <f t="shared" si="14"/>
        <v>Tennis Borussia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8"/>
      <c r="P79" s="64"/>
      <c r="Q79" s="62" t="s">
        <v>22</v>
      </c>
      <c r="R79" s="63"/>
      <c r="S79" s="64"/>
      <c r="T79" s="62" t="s">
        <v>22</v>
      </c>
      <c r="U79" s="63"/>
      <c r="V79" s="64"/>
      <c r="W79" s="62" t="s">
        <v>22</v>
      </c>
      <c r="X79" s="63"/>
      <c r="Y79" s="64"/>
      <c r="Z79" s="62" t="s">
        <v>22</v>
      </c>
      <c r="AA79" s="63"/>
      <c r="AB79" s="64"/>
      <c r="AC79" s="62" t="s">
        <v>22</v>
      </c>
      <c r="AD79" s="63"/>
      <c r="AE79" s="64"/>
      <c r="AF79" s="62"/>
      <c r="AG79" s="62"/>
      <c r="AH79" s="62"/>
      <c r="AI79" s="64"/>
      <c r="AJ79" s="62"/>
      <c r="AK79" s="62" t="s">
        <v>22</v>
      </c>
      <c r="AL79" s="62"/>
      <c r="AM79" s="63"/>
      <c r="AN79" s="120"/>
      <c r="AO79" s="120"/>
      <c r="AP79" s="120"/>
      <c r="AQ79" s="121"/>
      <c r="AR79" s="119"/>
      <c r="AS79" s="120"/>
      <c r="AT79" s="120"/>
      <c r="AU79" s="121"/>
      <c r="AV79"/>
      <c r="AW79"/>
      <c r="AX79"/>
      <c r="AY79"/>
      <c r="AZ79"/>
      <c r="BA79"/>
      <c r="BB79"/>
      <c r="BC79"/>
      <c r="BD79" s="24"/>
      <c r="BE79" s="47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95"/>
      <c r="BW79" s="29"/>
      <c r="BX79" s="29"/>
      <c r="BY79" s="29"/>
      <c r="BZ79" s="29"/>
      <c r="CA79" s="29"/>
      <c r="CB79" s="29"/>
      <c r="CC79" s="30"/>
      <c r="CD79" s="30"/>
      <c r="CE79" s="30"/>
      <c r="CF79" s="30"/>
      <c r="CG79" s="30"/>
      <c r="CH79" s="30"/>
    </row>
    <row r="80" spans="1:86" s="22" customFormat="1" ht="21" customHeight="1">
      <c r="A80"/>
      <c r="B80" s="116" t="str">
        <f t="shared" si="14"/>
        <v>Frohnauer SC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8"/>
      <c r="P80" s="64"/>
      <c r="Q80" s="62" t="s">
        <v>22</v>
      </c>
      <c r="R80" s="63"/>
      <c r="S80" s="64"/>
      <c r="T80" s="62" t="s">
        <v>22</v>
      </c>
      <c r="U80" s="63"/>
      <c r="V80" s="64"/>
      <c r="W80" s="62" t="s">
        <v>22</v>
      </c>
      <c r="X80" s="63"/>
      <c r="Y80" s="64"/>
      <c r="Z80" s="62" t="s">
        <v>22</v>
      </c>
      <c r="AA80" s="63"/>
      <c r="AB80" s="64"/>
      <c r="AC80" s="62" t="s">
        <v>22</v>
      </c>
      <c r="AD80" s="63"/>
      <c r="AE80" s="64"/>
      <c r="AF80" s="62"/>
      <c r="AG80" s="62"/>
      <c r="AH80" s="62"/>
      <c r="AI80" s="64"/>
      <c r="AJ80" s="62"/>
      <c r="AK80" s="62" t="s">
        <v>22</v>
      </c>
      <c r="AL80" s="62"/>
      <c r="AM80" s="63"/>
      <c r="AN80" s="120"/>
      <c r="AO80" s="120"/>
      <c r="AP80" s="120"/>
      <c r="AQ80" s="121"/>
      <c r="AR80" s="119"/>
      <c r="AS80" s="120"/>
      <c r="AT80" s="120"/>
      <c r="AU80" s="121"/>
      <c r="AV80"/>
      <c r="AW80"/>
      <c r="AX80"/>
      <c r="AY80"/>
      <c r="AZ80"/>
      <c r="BA80"/>
      <c r="BB80"/>
      <c r="BC80"/>
      <c r="BD80" s="24"/>
      <c r="BE80" s="47"/>
      <c r="BF80" s="289"/>
      <c r="BG80" s="289"/>
      <c r="BH80" s="289"/>
      <c r="BI80" s="289"/>
      <c r="BJ80" s="289"/>
      <c r="BK80" s="289"/>
      <c r="BL80" s="289"/>
      <c r="BM80" s="289"/>
      <c r="BN80" s="289"/>
      <c r="BO80" s="289"/>
      <c r="BP80" s="289"/>
      <c r="BQ80" s="289"/>
      <c r="BR80" s="289"/>
      <c r="BS80" s="289"/>
      <c r="BT80" s="289"/>
      <c r="BU80" s="289"/>
      <c r="BV80" s="295"/>
      <c r="BW80" s="29"/>
      <c r="BX80" s="29"/>
      <c r="BY80" s="29"/>
      <c r="BZ80" s="29"/>
      <c r="CA80" s="29"/>
      <c r="CB80" s="29"/>
      <c r="CC80" s="30"/>
      <c r="CD80" s="30"/>
      <c r="CE80" s="30"/>
      <c r="CF80" s="30"/>
      <c r="CG80" s="30"/>
      <c r="CH80" s="30"/>
    </row>
    <row r="81" spans="1:86" s="22" customFormat="1" ht="21" customHeight="1">
      <c r="A81"/>
      <c r="B81" s="116" t="str">
        <f t="shared" si="14"/>
        <v>Südkreis Gifhorn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8"/>
      <c r="P81" s="64"/>
      <c r="Q81" s="62" t="s">
        <v>22</v>
      </c>
      <c r="R81" s="63"/>
      <c r="S81" s="64"/>
      <c r="T81" s="62" t="s">
        <v>22</v>
      </c>
      <c r="U81" s="63"/>
      <c r="V81" s="64"/>
      <c r="W81" s="62" t="s">
        <v>22</v>
      </c>
      <c r="X81" s="63"/>
      <c r="Y81" s="64"/>
      <c r="Z81" s="62" t="s">
        <v>22</v>
      </c>
      <c r="AA81" s="63"/>
      <c r="AB81" s="64"/>
      <c r="AC81" s="62" t="s">
        <v>22</v>
      </c>
      <c r="AD81" s="63"/>
      <c r="AE81" s="64"/>
      <c r="AF81" s="62"/>
      <c r="AG81" s="62"/>
      <c r="AH81" s="62"/>
      <c r="AI81" s="64"/>
      <c r="AJ81" s="62"/>
      <c r="AK81" s="62" t="s">
        <v>22</v>
      </c>
      <c r="AL81" s="62"/>
      <c r="AM81" s="63"/>
      <c r="AN81" s="120"/>
      <c r="AO81" s="120"/>
      <c r="AP81" s="120"/>
      <c r="AQ81" s="121"/>
      <c r="AR81" s="119"/>
      <c r="AS81" s="120"/>
      <c r="AT81" s="120"/>
      <c r="AU81" s="121"/>
      <c r="AV81"/>
      <c r="AW81"/>
      <c r="AX81"/>
      <c r="AY81"/>
      <c r="AZ81"/>
      <c r="BA81"/>
      <c r="BB81"/>
      <c r="BC81"/>
      <c r="BD81" s="24"/>
      <c r="BE81" s="47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289"/>
      <c r="BT81" s="289"/>
      <c r="BU81" s="289"/>
      <c r="BV81" s="295"/>
      <c r="BW81" s="29"/>
      <c r="BX81" s="29"/>
      <c r="BY81" s="29"/>
      <c r="BZ81" s="29"/>
      <c r="CA81" s="29"/>
      <c r="CB81" s="29"/>
      <c r="CC81" s="30"/>
      <c r="CD81" s="30"/>
      <c r="CE81" s="30"/>
      <c r="CF81" s="30"/>
      <c r="CG81" s="30"/>
      <c r="CH81" s="30"/>
    </row>
    <row r="82" spans="1:86" s="22" customFormat="1" ht="21" customHeight="1">
      <c r="A82"/>
      <c r="B82" s="116" t="str">
        <f t="shared" si="14"/>
        <v>spielfrei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  <c r="P82" s="64"/>
      <c r="Q82" s="62" t="s">
        <v>22</v>
      </c>
      <c r="R82" s="63"/>
      <c r="S82" s="64"/>
      <c r="T82" s="62" t="s">
        <v>22</v>
      </c>
      <c r="U82" s="63"/>
      <c r="V82" s="64"/>
      <c r="W82" s="62" t="s">
        <v>22</v>
      </c>
      <c r="X82" s="63"/>
      <c r="Y82" s="64"/>
      <c r="Z82" s="62" t="s">
        <v>22</v>
      </c>
      <c r="AA82" s="63"/>
      <c r="AB82" s="64"/>
      <c r="AC82" s="62" t="s">
        <v>22</v>
      </c>
      <c r="AD82" s="63"/>
      <c r="AE82" s="64"/>
      <c r="AF82" s="62"/>
      <c r="AG82" s="62"/>
      <c r="AH82" s="62"/>
      <c r="AI82" s="64"/>
      <c r="AJ82" s="62"/>
      <c r="AK82" s="62" t="s">
        <v>22</v>
      </c>
      <c r="AL82" s="62"/>
      <c r="AM82" s="63"/>
      <c r="AN82" s="120"/>
      <c r="AO82" s="120"/>
      <c r="AP82" s="120"/>
      <c r="AQ82" s="121"/>
      <c r="AR82" s="119"/>
      <c r="AS82" s="120"/>
      <c r="AT82" s="120"/>
      <c r="AU82" s="121"/>
      <c r="AV82"/>
      <c r="AW82"/>
      <c r="AX82"/>
      <c r="AY82"/>
      <c r="AZ82"/>
      <c r="BA82"/>
      <c r="BB82"/>
      <c r="BC82"/>
      <c r="BD82" s="24"/>
      <c r="BE82" s="47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95"/>
      <c r="BW82" s="29"/>
      <c r="BX82" s="29"/>
      <c r="BY82" s="29"/>
      <c r="BZ82" s="29"/>
      <c r="CA82" s="29"/>
      <c r="CB82" s="29"/>
      <c r="CC82" s="30"/>
      <c r="CD82" s="30"/>
      <c r="CE82" s="30"/>
      <c r="CF82" s="30"/>
      <c r="CG82" s="30"/>
      <c r="CH82" s="30"/>
    </row>
    <row r="83" spans="1:86" s="22" customFormat="1" ht="21" customHeight="1">
      <c r="A83"/>
      <c r="B83" s="59"/>
      <c r="C83" s="59"/>
      <c r="D83" s="59"/>
      <c r="E83" s="59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59"/>
      <c r="AW83"/>
      <c r="AX83"/>
      <c r="AY83"/>
      <c r="AZ83"/>
      <c r="BA83"/>
      <c r="BB83"/>
      <c r="BC83"/>
      <c r="BD83" s="24"/>
      <c r="BE83" s="47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89"/>
      <c r="BT83" s="289"/>
      <c r="BU83" s="289"/>
      <c r="BV83" s="295"/>
      <c r="BW83" s="29"/>
      <c r="BX83" s="29"/>
      <c r="BY83" s="29"/>
      <c r="BZ83" s="29"/>
      <c r="CA83" s="29"/>
      <c r="CB83" s="29"/>
      <c r="CC83" s="30"/>
      <c r="CD83" s="30"/>
      <c r="CE83" s="30"/>
      <c r="CF83" s="30"/>
      <c r="CG83" s="30"/>
      <c r="CH83" s="30"/>
    </row>
    <row r="84" spans="1:86" s="22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/>
      <c r="AW84"/>
      <c r="AX84"/>
      <c r="AY84"/>
      <c r="AZ84"/>
      <c r="BA84"/>
      <c r="BB84"/>
      <c r="BC84"/>
      <c r="BD84" s="24"/>
      <c r="BE84" s="47"/>
      <c r="BF84" s="289"/>
      <c r="BG84" s="289"/>
      <c r="BH84" s="289"/>
      <c r="BI84" s="289"/>
      <c r="BJ84" s="289"/>
      <c r="BK84" s="289"/>
      <c r="BL84" s="289"/>
      <c r="BM84" s="289"/>
      <c r="BN84" s="289"/>
      <c r="BO84" s="289"/>
      <c r="BP84" s="289"/>
      <c r="BQ84" s="289"/>
      <c r="BR84" s="289"/>
      <c r="BS84" s="289"/>
      <c r="BT84" s="289"/>
      <c r="BU84" s="289"/>
      <c r="BV84" s="295"/>
      <c r="BW84" s="29"/>
      <c r="BX84" s="29"/>
      <c r="BY84" s="29"/>
      <c r="BZ84" s="29"/>
      <c r="CA84" s="29"/>
      <c r="CB84" s="29"/>
      <c r="CC84" s="30"/>
      <c r="CD84" s="30"/>
      <c r="CE84" s="30"/>
      <c r="CF84" s="30"/>
      <c r="CG84" s="30"/>
      <c r="CH84" s="30"/>
    </row>
    <row r="85" spans="1:86" s="22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/>
      <c r="AW85"/>
      <c r="AX85"/>
      <c r="AY85"/>
      <c r="AZ85"/>
      <c r="BA85"/>
      <c r="BB85"/>
      <c r="BC85"/>
      <c r="BD85" s="24"/>
      <c r="BE85" s="47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95"/>
      <c r="BW85" s="29"/>
      <c r="BX85" s="29"/>
      <c r="BY85" s="29"/>
      <c r="BZ85" s="29"/>
      <c r="CA85" s="29"/>
      <c r="CB85" s="29"/>
      <c r="CC85" s="30"/>
      <c r="CD85" s="30"/>
      <c r="CE85" s="30"/>
      <c r="CF85" s="30"/>
      <c r="CG85" s="30"/>
      <c r="CH85" s="30"/>
    </row>
    <row r="86" spans="1:86" s="22" customFormat="1" ht="12.75">
      <c r="A86"/>
      <c r="B86" t="s">
        <v>16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/>
      <c r="AW86"/>
      <c r="AX86"/>
      <c r="AY86"/>
      <c r="AZ86"/>
      <c r="BA86"/>
      <c r="BB86"/>
      <c r="BC86"/>
      <c r="BD86" s="24"/>
      <c r="BE86" s="47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95"/>
      <c r="BW86" s="29"/>
      <c r="BX86" s="29"/>
      <c r="BY86" s="29"/>
      <c r="BZ86" s="29"/>
      <c r="CA86" s="29"/>
      <c r="CB86" s="29"/>
      <c r="CC86" s="30"/>
      <c r="CD86" s="30"/>
      <c r="CE86" s="30"/>
      <c r="CF86" s="30"/>
      <c r="CG86" s="30"/>
      <c r="CH86" s="30"/>
    </row>
    <row r="87" spans="1:86" s="22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/>
      <c r="AW87"/>
      <c r="AX87"/>
      <c r="AY87"/>
      <c r="AZ87"/>
      <c r="BA87"/>
      <c r="BB87"/>
      <c r="BC87"/>
      <c r="BD87" s="24"/>
      <c r="BE87" s="47"/>
      <c r="BF87" s="289"/>
      <c r="BG87" s="289"/>
      <c r="BH87" s="289"/>
      <c r="BI87" s="289"/>
      <c r="BJ87" s="289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95"/>
      <c r="BW87" s="29"/>
      <c r="BX87" s="29"/>
      <c r="BY87" s="29"/>
      <c r="BZ87" s="29"/>
      <c r="CA87" s="29"/>
      <c r="CB87" s="29"/>
      <c r="CC87" s="30"/>
      <c r="CD87" s="30"/>
      <c r="CE87" s="30"/>
      <c r="CF87" s="30"/>
      <c r="CG87" s="30"/>
      <c r="CH87" s="30"/>
    </row>
    <row r="88" spans="1:86" s="22" customFormat="1" ht="12.75">
      <c r="A88"/>
      <c r="B88" s="281" t="s">
        <v>66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3"/>
      <c r="P88" s="157">
        <v>1</v>
      </c>
      <c r="Q88" s="158"/>
      <c r="R88" s="159"/>
      <c r="S88" s="157">
        <v>2</v>
      </c>
      <c r="T88" s="158"/>
      <c r="U88" s="159"/>
      <c r="V88" s="157">
        <v>3</v>
      </c>
      <c r="W88" s="158"/>
      <c r="X88" s="159"/>
      <c r="Y88" s="157">
        <v>4</v>
      </c>
      <c r="Z88" s="158"/>
      <c r="AA88" s="159"/>
      <c r="AB88" s="157">
        <v>5</v>
      </c>
      <c r="AC88" s="158"/>
      <c r="AD88" s="159"/>
      <c r="AE88" s="157" t="s">
        <v>31</v>
      </c>
      <c r="AF88" s="158"/>
      <c r="AG88" s="158"/>
      <c r="AH88" s="159"/>
      <c r="AI88" s="157" t="s">
        <v>28</v>
      </c>
      <c r="AJ88" s="158"/>
      <c r="AK88" s="158"/>
      <c r="AL88" s="158"/>
      <c r="AM88" s="159"/>
      <c r="AN88" s="157" t="s">
        <v>67</v>
      </c>
      <c r="AO88" s="158"/>
      <c r="AP88" s="158"/>
      <c r="AQ88" s="159"/>
      <c r="AR88" s="157" t="s">
        <v>40</v>
      </c>
      <c r="AS88" s="158"/>
      <c r="AT88" s="158"/>
      <c r="AU88" s="159"/>
      <c r="AV88"/>
      <c r="AW88"/>
      <c r="AX88"/>
      <c r="AY88"/>
      <c r="AZ88"/>
      <c r="BA88"/>
      <c r="BB88"/>
      <c r="BC88"/>
      <c r="BD88" s="24"/>
      <c r="BE88" s="47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95"/>
      <c r="BW88" s="29"/>
      <c r="BX88" s="29"/>
      <c r="BY88" s="29"/>
      <c r="BZ88" s="29"/>
      <c r="CA88" s="29"/>
      <c r="CB88" s="29"/>
      <c r="CC88" s="30"/>
      <c r="CD88" s="30"/>
      <c r="CE88" s="30"/>
      <c r="CF88" s="30"/>
      <c r="CG88" s="30"/>
      <c r="CH88" s="30"/>
    </row>
    <row r="89" spans="1:86" s="22" customFormat="1" ht="12.75">
      <c r="A89"/>
      <c r="B89" s="65" t="s">
        <v>68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7"/>
      <c r="P89" s="163"/>
      <c r="Q89" s="164"/>
      <c r="R89" s="165"/>
      <c r="S89" s="163"/>
      <c r="T89" s="164"/>
      <c r="U89" s="165"/>
      <c r="V89" s="163"/>
      <c r="W89" s="164"/>
      <c r="X89" s="165"/>
      <c r="Y89" s="163"/>
      <c r="Z89" s="164"/>
      <c r="AA89" s="165"/>
      <c r="AB89" s="163"/>
      <c r="AC89" s="164"/>
      <c r="AD89" s="165"/>
      <c r="AE89" s="163"/>
      <c r="AF89" s="164"/>
      <c r="AG89" s="164"/>
      <c r="AH89" s="165"/>
      <c r="AI89" s="160"/>
      <c r="AJ89" s="161"/>
      <c r="AK89" s="161"/>
      <c r="AL89" s="161"/>
      <c r="AM89" s="162"/>
      <c r="AN89" s="163"/>
      <c r="AO89" s="164"/>
      <c r="AP89" s="164"/>
      <c r="AQ89" s="165"/>
      <c r="AR89" s="163"/>
      <c r="AS89" s="164"/>
      <c r="AT89" s="164"/>
      <c r="AU89" s="165"/>
      <c r="AV89"/>
      <c r="AW89"/>
      <c r="AX89"/>
      <c r="AY89"/>
      <c r="AZ89"/>
      <c r="BA89"/>
      <c r="BB89"/>
      <c r="BC89"/>
      <c r="BD89" s="24"/>
      <c r="BE89" s="47"/>
      <c r="BF89" s="289"/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95"/>
      <c r="BW89" s="29"/>
      <c r="BX89" s="29"/>
      <c r="BY89" s="29"/>
      <c r="BZ89" s="29"/>
      <c r="CA89" s="29"/>
      <c r="CB89" s="29"/>
      <c r="CC89" s="30"/>
      <c r="CD89" s="30"/>
      <c r="CE89" s="30"/>
      <c r="CF89" s="30"/>
      <c r="CG89" s="30"/>
      <c r="CH89" s="30"/>
    </row>
    <row r="90" spans="1:86" s="22" customFormat="1" ht="21" customHeight="1">
      <c r="A90"/>
      <c r="B90" s="116" t="str">
        <f aca="true" t="shared" si="15" ref="B90:B95">AG15</f>
        <v>BSC Rehberge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8"/>
      <c r="P90" s="64"/>
      <c r="Q90" s="62" t="s">
        <v>22</v>
      </c>
      <c r="R90" s="63"/>
      <c r="S90" s="64"/>
      <c r="T90" s="62" t="s">
        <v>22</v>
      </c>
      <c r="U90" s="63"/>
      <c r="V90" s="64"/>
      <c r="W90" s="62" t="s">
        <v>22</v>
      </c>
      <c r="X90" s="63"/>
      <c r="Y90" s="64"/>
      <c r="Z90" s="62" t="s">
        <v>22</v>
      </c>
      <c r="AA90" s="63"/>
      <c r="AB90" s="64"/>
      <c r="AC90" s="62" t="s">
        <v>22</v>
      </c>
      <c r="AD90" s="63"/>
      <c r="AE90" s="64"/>
      <c r="AF90" s="62"/>
      <c r="AG90" s="62"/>
      <c r="AH90" s="63"/>
      <c r="AI90" s="64"/>
      <c r="AJ90" s="62"/>
      <c r="AK90" s="62" t="s">
        <v>22</v>
      </c>
      <c r="AL90" s="62"/>
      <c r="AM90" s="63"/>
      <c r="AN90" s="119"/>
      <c r="AO90" s="120"/>
      <c r="AP90" s="120"/>
      <c r="AQ90" s="121"/>
      <c r="AR90" s="119"/>
      <c r="AS90" s="120"/>
      <c r="AT90" s="120"/>
      <c r="AU90" s="121"/>
      <c r="AV90"/>
      <c r="AW90"/>
      <c r="AX90"/>
      <c r="AY90"/>
      <c r="AZ90"/>
      <c r="BA90"/>
      <c r="BB90"/>
      <c r="BC90"/>
      <c r="BD90" s="24"/>
      <c r="BE90" s="47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95"/>
      <c r="BW90" s="29"/>
      <c r="BX90" s="29"/>
      <c r="BY90" s="29"/>
      <c r="BZ90" s="29"/>
      <c r="CA90" s="29"/>
      <c r="CB90" s="29"/>
      <c r="CC90" s="30"/>
      <c r="CD90" s="30"/>
      <c r="CE90" s="30"/>
      <c r="CF90" s="30"/>
      <c r="CG90" s="30"/>
      <c r="CH90" s="30"/>
    </row>
    <row r="91" spans="1:86" s="22" customFormat="1" ht="21" customHeight="1">
      <c r="A91"/>
      <c r="B91" s="116" t="str">
        <f t="shared" si="15"/>
        <v>DJK S/W Neukölln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8"/>
      <c r="P91" s="64"/>
      <c r="Q91" s="62" t="s">
        <v>22</v>
      </c>
      <c r="R91" s="63"/>
      <c r="S91" s="64"/>
      <c r="T91" s="62" t="s">
        <v>22</v>
      </c>
      <c r="U91" s="63"/>
      <c r="V91" s="64"/>
      <c r="W91" s="62" t="s">
        <v>22</v>
      </c>
      <c r="X91" s="63"/>
      <c r="Y91" s="64"/>
      <c r="Z91" s="62" t="s">
        <v>22</v>
      </c>
      <c r="AA91" s="63"/>
      <c r="AB91" s="64"/>
      <c r="AC91" s="62" t="s">
        <v>22</v>
      </c>
      <c r="AD91" s="63"/>
      <c r="AE91" s="64"/>
      <c r="AF91" s="62"/>
      <c r="AG91" s="62"/>
      <c r="AH91" s="63"/>
      <c r="AI91" s="64"/>
      <c r="AJ91" s="62"/>
      <c r="AK91" s="62" t="s">
        <v>22</v>
      </c>
      <c r="AL91" s="62"/>
      <c r="AM91" s="63"/>
      <c r="AN91" s="119"/>
      <c r="AO91" s="120"/>
      <c r="AP91" s="120"/>
      <c r="AQ91" s="121"/>
      <c r="AR91" s="119"/>
      <c r="AS91" s="120"/>
      <c r="AT91" s="120"/>
      <c r="AU91" s="121"/>
      <c r="AV91"/>
      <c r="AW91"/>
      <c r="AX91"/>
      <c r="AY91"/>
      <c r="AZ91"/>
      <c r="BA91"/>
      <c r="BB91"/>
      <c r="BC91"/>
      <c r="BD91" s="24"/>
      <c r="BE91" s="47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95"/>
      <c r="BW91" s="29"/>
      <c r="BX91" s="29"/>
      <c r="BY91" s="29"/>
      <c r="BZ91" s="29"/>
      <c r="CA91" s="29"/>
      <c r="CB91" s="29"/>
      <c r="CC91" s="30"/>
      <c r="CD91" s="30"/>
      <c r="CE91" s="30"/>
      <c r="CF91" s="30"/>
      <c r="CG91" s="30"/>
      <c r="CH91" s="30"/>
    </row>
    <row r="92" spans="1:86" s="22" customFormat="1" ht="21" customHeight="1">
      <c r="A92"/>
      <c r="B92" s="116" t="str">
        <f t="shared" si="15"/>
        <v>BAK 07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8"/>
      <c r="P92" s="64"/>
      <c r="Q92" s="62" t="s">
        <v>22</v>
      </c>
      <c r="R92" s="63"/>
      <c r="S92" s="64"/>
      <c r="T92" s="62" t="s">
        <v>22</v>
      </c>
      <c r="U92" s="63"/>
      <c r="V92" s="64"/>
      <c r="W92" s="62" t="s">
        <v>22</v>
      </c>
      <c r="X92" s="63"/>
      <c r="Y92" s="64"/>
      <c r="Z92" s="62" t="s">
        <v>22</v>
      </c>
      <c r="AA92" s="63"/>
      <c r="AB92" s="64"/>
      <c r="AC92" s="62" t="s">
        <v>22</v>
      </c>
      <c r="AD92" s="63"/>
      <c r="AE92" s="64"/>
      <c r="AF92" s="62"/>
      <c r="AG92" s="62"/>
      <c r="AH92" s="63"/>
      <c r="AI92" s="64"/>
      <c r="AJ92" s="62"/>
      <c r="AK92" s="62" t="s">
        <v>22</v>
      </c>
      <c r="AL92" s="62"/>
      <c r="AM92" s="63"/>
      <c r="AN92" s="119"/>
      <c r="AO92" s="120"/>
      <c r="AP92" s="120"/>
      <c r="AQ92" s="121"/>
      <c r="AR92" s="119"/>
      <c r="AS92" s="120"/>
      <c r="AT92" s="120"/>
      <c r="AU92" s="121"/>
      <c r="AV92"/>
      <c r="AW92"/>
      <c r="AX92"/>
      <c r="AY92"/>
      <c r="AZ92"/>
      <c r="BA92"/>
      <c r="BB92"/>
      <c r="BC92"/>
      <c r="BD92" s="24"/>
      <c r="BE92" s="47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95"/>
      <c r="BW92" s="29"/>
      <c r="BX92" s="29"/>
      <c r="BY92" s="29"/>
      <c r="BZ92" s="29"/>
      <c r="CA92" s="29"/>
      <c r="CB92" s="29"/>
      <c r="CC92" s="30"/>
      <c r="CD92" s="30"/>
      <c r="CE92" s="30"/>
      <c r="CF92" s="30"/>
      <c r="CG92" s="30"/>
      <c r="CH92" s="30"/>
    </row>
    <row r="93" spans="1:86" s="22" customFormat="1" ht="21" customHeight="1">
      <c r="A93"/>
      <c r="B93" s="116" t="str">
        <f t="shared" si="15"/>
        <v>Tasmania 09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8"/>
      <c r="P93" s="64"/>
      <c r="Q93" s="62" t="s">
        <v>22</v>
      </c>
      <c r="R93" s="63"/>
      <c r="S93" s="64"/>
      <c r="T93" s="62" t="s">
        <v>22</v>
      </c>
      <c r="U93" s="63"/>
      <c r="V93" s="64"/>
      <c r="W93" s="62" t="s">
        <v>22</v>
      </c>
      <c r="X93" s="63"/>
      <c r="Y93" s="64"/>
      <c r="Z93" s="62" t="s">
        <v>22</v>
      </c>
      <c r="AA93" s="63"/>
      <c r="AB93" s="64"/>
      <c r="AC93" s="62" t="s">
        <v>22</v>
      </c>
      <c r="AD93" s="63"/>
      <c r="AE93" s="64"/>
      <c r="AF93" s="62"/>
      <c r="AG93" s="62"/>
      <c r="AH93" s="63"/>
      <c r="AI93" s="64"/>
      <c r="AJ93" s="62"/>
      <c r="AK93" s="62" t="s">
        <v>22</v>
      </c>
      <c r="AL93" s="62"/>
      <c r="AM93" s="63"/>
      <c r="AN93" s="119"/>
      <c r="AO93" s="120"/>
      <c r="AP93" s="120"/>
      <c r="AQ93" s="121"/>
      <c r="AR93" s="119"/>
      <c r="AS93" s="120"/>
      <c r="AT93" s="120"/>
      <c r="AU93" s="121"/>
      <c r="AV93"/>
      <c r="AW93"/>
      <c r="AX93"/>
      <c r="AY93"/>
      <c r="AZ93"/>
      <c r="BA93"/>
      <c r="BB93"/>
      <c r="BC93"/>
      <c r="BD93" s="24"/>
      <c r="BE93" s="47"/>
      <c r="BF93" s="289"/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/>
      <c r="BV93" s="295"/>
      <c r="BW93" s="29"/>
      <c r="BX93" s="29"/>
      <c r="BY93" s="29"/>
      <c r="BZ93" s="29"/>
      <c r="CA93" s="29"/>
      <c r="CB93" s="29"/>
      <c r="CC93" s="30"/>
      <c r="CD93" s="30"/>
      <c r="CE93" s="30"/>
      <c r="CF93" s="30"/>
      <c r="CG93" s="30"/>
      <c r="CH93" s="30"/>
    </row>
    <row r="94" spans="1:86" s="22" customFormat="1" ht="21" customHeight="1">
      <c r="A94"/>
      <c r="B94" s="116" t="str">
        <f t="shared" si="15"/>
        <v>Turbine Halle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8"/>
      <c r="P94" s="64"/>
      <c r="Q94" s="62" t="s">
        <v>22</v>
      </c>
      <c r="R94" s="63"/>
      <c r="S94" s="64"/>
      <c r="T94" s="62" t="s">
        <v>22</v>
      </c>
      <c r="U94" s="63"/>
      <c r="V94" s="64"/>
      <c r="W94" s="62" t="s">
        <v>22</v>
      </c>
      <c r="X94" s="63"/>
      <c r="Y94" s="64"/>
      <c r="Z94" s="62" t="s">
        <v>22</v>
      </c>
      <c r="AA94" s="63"/>
      <c r="AB94" s="64"/>
      <c r="AC94" s="62" t="s">
        <v>22</v>
      </c>
      <c r="AD94" s="63"/>
      <c r="AE94" s="64"/>
      <c r="AF94" s="62"/>
      <c r="AG94" s="62"/>
      <c r="AH94" s="63"/>
      <c r="AI94" s="64"/>
      <c r="AJ94" s="62"/>
      <c r="AK94" s="62" t="s">
        <v>22</v>
      </c>
      <c r="AL94" s="62"/>
      <c r="AM94" s="63"/>
      <c r="AN94" s="119"/>
      <c r="AO94" s="120"/>
      <c r="AP94" s="120"/>
      <c r="AQ94" s="121"/>
      <c r="AR94" s="119"/>
      <c r="AS94" s="120"/>
      <c r="AT94" s="120"/>
      <c r="AU94" s="121"/>
      <c r="AV94"/>
      <c r="AW94"/>
      <c r="AX94"/>
      <c r="AY94"/>
      <c r="AZ94"/>
      <c r="BA94"/>
      <c r="BB94"/>
      <c r="BC94"/>
      <c r="BD94" s="24"/>
      <c r="BE94" s="47"/>
      <c r="BF94" s="289"/>
      <c r="BG94" s="289"/>
      <c r="BH94" s="289"/>
      <c r="BI94" s="289"/>
      <c r="BJ94" s="289"/>
      <c r="BK94" s="289"/>
      <c r="BL94" s="289"/>
      <c r="BM94" s="289"/>
      <c r="BN94" s="289"/>
      <c r="BO94" s="289"/>
      <c r="BP94" s="289"/>
      <c r="BQ94" s="289"/>
      <c r="BR94" s="289"/>
      <c r="BS94" s="289"/>
      <c r="BT94" s="289"/>
      <c r="BU94" s="289"/>
      <c r="BV94" s="295"/>
      <c r="BW94" s="29"/>
      <c r="BX94" s="29"/>
      <c r="BY94" s="29"/>
      <c r="BZ94" s="29"/>
      <c r="CA94" s="29"/>
      <c r="CB94" s="29"/>
      <c r="CC94" s="30"/>
      <c r="CD94" s="30"/>
      <c r="CE94" s="30"/>
      <c r="CF94" s="30"/>
      <c r="CG94" s="30"/>
      <c r="CH94" s="30"/>
    </row>
    <row r="95" spans="1:86" s="22" customFormat="1" ht="21" customHeight="1">
      <c r="A95"/>
      <c r="B95" s="116" t="str">
        <f t="shared" si="15"/>
        <v>BFC Dynamo (weiß)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  <c r="P95" s="64"/>
      <c r="Q95" s="62" t="s">
        <v>22</v>
      </c>
      <c r="R95" s="63"/>
      <c r="S95" s="64"/>
      <c r="T95" s="62" t="s">
        <v>22</v>
      </c>
      <c r="U95" s="63"/>
      <c r="V95" s="64"/>
      <c r="W95" s="62" t="s">
        <v>22</v>
      </c>
      <c r="X95" s="63"/>
      <c r="Y95" s="64"/>
      <c r="Z95" s="62" t="s">
        <v>22</v>
      </c>
      <c r="AA95" s="63"/>
      <c r="AB95" s="64"/>
      <c r="AC95" s="62" t="s">
        <v>22</v>
      </c>
      <c r="AD95" s="63"/>
      <c r="AE95" s="64"/>
      <c r="AF95" s="62"/>
      <c r="AG95" s="62"/>
      <c r="AH95" s="63"/>
      <c r="AI95" s="64"/>
      <c r="AJ95" s="62"/>
      <c r="AK95" s="62" t="s">
        <v>22</v>
      </c>
      <c r="AL95" s="62"/>
      <c r="AM95" s="63"/>
      <c r="AN95" s="119"/>
      <c r="AO95" s="120"/>
      <c r="AP95" s="120"/>
      <c r="AQ95" s="121"/>
      <c r="AR95" s="119"/>
      <c r="AS95" s="120"/>
      <c r="AT95" s="120"/>
      <c r="AU95" s="121"/>
      <c r="AV95"/>
      <c r="AW95"/>
      <c r="AX95"/>
      <c r="AY95"/>
      <c r="AZ95"/>
      <c r="BA95"/>
      <c r="BB95"/>
      <c r="BC95"/>
      <c r="BD95" s="24"/>
      <c r="BE95" s="47"/>
      <c r="BF95" s="289"/>
      <c r="BG95" s="289"/>
      <c r="BH95" s="289"/>
      <c r="BI95" s="289"/>
      <c r="BJ95" s="289"/>
      <c r="BK95" s="289"/>
      <c r="BL95" s="289"/>
      <c r="BM95" s="289"/>
      <c r="BN95" s="289"/>
      <c r="BO95" s="289"/>
      <c r="BP95" s="289"/>
      <c r="BQ95" s="289"/>
      <c r="BR95" s="289"/>
      <c r="BS95" s="289"/>
      <c r="BT95" s="289"/>
      <c r="BU95" s="289"/>
      <c r="BV95" s="295"/>
      <c r="BW95" s="29"/>
      <c r="BX95" s="29"/>
      <c r="BY95" s="29"/>
      <c r="BZ95" s="29"/>
      <c r="CA95" s="29"/>
      <c r="CB95" s="29"/>
      <c r="CC95" s="30"/>
      <c r="CD95" s="30"/>
      <c r="CE95" s="30"/>
      <c r="CF95" s="30"/>
      <c r="CG95" s="30"/>
      <c r="CH95" s="30"/>
    </row>
    <row r="96" spans="1:86" s="22" customFormat="1" ht="21" customHeight="1">
      <c r="A96"/>
      <c r="B96" s="59"/>
      <c r="C96" s="59"/>
      <c r="D96" s="59"/>
      <c r="E96" s="59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/>
      <c r="AU96"/>
      <c r="AV96"/>
      <c r="AW96"/>
      <c r="AX96"/>
      <c r="AY96"/>
      <c r="AZ96"/>
      <c r="BA96"/>
      <c r="BB96"/>
      <c r="BC96"/>
      <c r="BD96" s="24"/>
      <c r="BE96" s="47"/>
      <c r="BF96" s="289"/>
      <c r="BG96" s="289"/>
      <c r="BH96" s="289"/>
      <c r="BI96" s="289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95"/>
      <c r="BW96" s="29"/>
      <c r="BX96" s="29"/>
      <c r="BY96" s="29"/>
      <c r="BZ96" s="29"/>
      <c r="CA96" s="29"/>
      <c r="CB96" s="29"/>
      <c r="CC96" s="30"/>
      <c r="CD96" s="30"/>
      <c r="CE96" s="30"/>
      <c r="CF96" s="30"/>
      <c r="CG96" s="30"/>
      <c r="CH96" s="30"/>
    </row>
    <row r="97" spans="1:86" s="22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 s="24"/>
      <c r="BE97" s="47"/>
      <c r="BF97" s="289"/>
      <c r="BG97" s="289"/>
      <c r="BH97" s="289"/>
      <c r="BI97" s="289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95"/>
      <c r="BW97" s="29"/>
      <c r="BX97" s="29"/>
      <c r="BY97" s="29"/>
      <c r="BZ97" s="29"/>
      <c r="CA97" s="29"/>
      <c r="CB97" s="29"/>
      <c r="CC97" s="30"/>
      <c r="CD97" s="30"/>
      <c r="CE97" s="30"/>
      <c r="CF97" s="30"/>
      <c r="CG97" s="30"/>
      <c r="CH97" s="30"/>
    </row>
    <row r="98" spans="1:86" s="22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 s="24"/>
      <c r="BE98" s="47"/>
      <c r="BF98" s="289"/>
      <c r="BG98" s="289"/>
      <c r="BH98" s="289"/>
      <c r="BI98" s="289"/>
      <c r="BJ98" s="289"/>
      <c r="BK98" s="289"/>
      <c r="BL98" s="289"/>
      <c r="BM98" s="289"/>
      <c r="BN98" s="289"/>
      <c r="BO98" s="289"/>
      <c r="BP98" s="289"/>
      <c r="BQ98" s="289"/>
      <c r="BR98" s="289"/>
      <c r="BS98" s="289"/>
      <c r="BT98" s="289"/>
      <c r="BU98" s="289"/>
      <c r="BV98" s="295"/>
      <c r="BW98" s="29"/>
      <c r="BX98" s="29"/>
      <c r="BY98" s="29"/>
      <c r="BZ98" s="29"/>
      <c r="CA98" s="29"/>
      <c r="CB98" s="29"/>
      <c r="CC98" s="30"/>
      <c r="CD98" s="30"/>
      <c r="CE98" s="30"/>
      <c r="CF98" s="30"/>
      <c r="CG98" s="30"/>
      <c r="CH98" s="30"/>
    </row>
    <row r="99" spans="1:86" s="22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 s="24"/>
      <c r="BE99" s="47"/>
      <c r="BF99" s="289"/>
      <c r="BG99" s="289"/>
      <c r="BH99" s="289"/>
      <c r="BI99" s="289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95"/>
      <c r="BW99" s="29"/>
      <c r="BX99" s="29"/>
      <c r="BY99" s="29"/>
      <c r="BZ99" s="29"/>
      <c r="CA99" s="29"/>
      <c r="CB99" s="29"/>
      <c r="CC99" s="30"/>
      <c r="CD99" s="30"/>
      <c r="CE99" s="30"/>
      <c r="CF99" s="30"/>
      <c r="CG99" s="30"/>
      <c r="CH99" s="30"/>
    </row>
    <row r="100" spans="1:86" s="22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 s="24"/>
      <c r="BE100" s="47"/>
      <c r="BF100" s="289"/>
      <c r="BG100" s="289"/>
      <c r="BH100" s="289"/>
      <c r="BI100" s="289"/>
      <c r="BJ100" s="289"/>
      <c r="BK100" s="289"/>
      <c r="BL100" s="289"/>
      <c r="BM100" s="289"/>
      <c r="BN100" s="289"/>
      <c r="BO100" s="289"/>
      <c r="BP100" s="289"/>
      <c r="BQ100" s="289"/>
      <c r="BR100" s="289"/>
      <c r="BS100" s="289"/>
      <c r="BT100" s="289"/>
      <c r="BU100" s="289"/>
      <c r="BV100" s="295"/>
      <c r="BW100" s="29"/>
      <c r="BX100" s="29"/>
      <c r="BY100" s="29"/>
      <c r="BZ100" s="29"/>
      <c r="CA100" s="29"/>
      <c r="CB100" s="29"/>
      <c r="CC100" s="30"/>
      <c r="CD100" s="30"/>
      <c r="CE100" s="30"/>
      <c r="CF100" s="30"/>
      <c r="CG100" s="30"/>
      <c r="CH100" s="30"/>
    </row>
    <row r="101" spans="1:86" s="22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 s="24"/>
      <c r="BE101" s="47"/>
      <c r="BF101" s="289"/>
      <c r="BG101" s="289"/>
      <c r="BH101" s="289"/>
      <c r="BI101" s="289"/>
      <c r="BJ101" s="289"/>
      <c r="BK101" s="289"/>
      <c r="BL101" s="289"/>
      <c r="BM101" s="289"/>
      <c r="BN101" s="289"/>
      <c r="BO101" s="289"/>
      <c r="BP101" s="289"/>
      <c r="BQ101" s="289"/>
      <c r="BR101" s="289"/>
      <c r="BS101" s="289"/>
      <c r="BT101" s="289"/>
      <c r="BU101" s="289"/>
      <c r="BV101" s="295"/>
      <c r="BW101" s="29"/>
      <c r="BX101" s="29"/>
      <c r="BY101" s="29"/>
      <c r="BZ101" s="29"/>
      <c r="CA101" s="29"/>
      <c r="CB101" s="29"/>
      <c r="CC101" s="30"/>
      <c r="CD101" s="30"/>
      <c r="CE101" s="30"/>
      <c r="CF101" s="30"/>
      <c r="CG101" s="30"/>
      <c r="CH101" s="30"/>
    </row>
    <row r="102" spans="1:86" s="22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 s="24"/>
      <c r="BE102" s="47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95"/>
      <c r="BW102" s="29"/>
      <c r="BX102" s="29"/>
      <c r="BY102" s="29"/>
      <c r="BZ102" s="29"/>
      <c r="CA102" s="29"/>
      <c r="CB102" s="29"/>
      <c r="CC102" s="30"/>
      <c r="CD102" s="30"/>
      <c r="CE102" s="30"/>
      <c r="CF102" s="30"/>
      <c r="CG102" s="30"/>
      <c r="CH102" s="30"/>
    </row>
    <row r="103" spans="1:86" s="22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 s="24"/>
      <c r="BE103" s="47"/>
      <c r="BF103" s="289"/>
      <c r="BG103" s="289"/>
      <c r="BH103" s="289"/>
      <c r="BI103" s="289"/>
      <c r="BJ103" s="289"/>
      <c r="BK103" s="289"/>
      <c r="BL103" s="289"/>
      <c r="BM103" s="289"/>
      <c r="BN103" s="289"/>
      <c r="BO103" s="289"/>
      <c r="BP103" s="289"/>
      <c r="BQ103" s="289"/>
      <c r="BR103" s="289"/>
      <c r="BS103" s="289"/>
      <c r="BT103" s="289"/>
      <c r="BU103" s="289"/>
      <c r="BV103" s="295"/>
      <c r="BW103" s="29"/>
      <c r="BX103" s="29"/>
      <c r="BY103" s="29"/>
      <c r="BZ103" s="29"/>
      <c r="CA103" s="29"/>
      <c r="CB103" s="29"/>
      <c r="CC103" s="30"/>
      <c r="CD103" s="30"/>
      <c r="CE103" s="30"/>
      <c r="CF103" s="30"/>
      <c r="CG103" s="30"/>
      <c r="CH103" s="30"/>
    </row>
    <row r="104" spans="1:86" s="22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 s="24"/>
      <c r="BE104" s="47"/>
      <c r="BF104" s="289"/>
      <c r="BG104" s="289"/>
      <c r="BH104" s="289"/>
      <c r="BI104" s="289"/>
      <c r="BJ104" s="289"/>
      <c r="BK104" s="289"/>
      <c r="BL104" s="289"/>
      <c r="BM104" s="289"/>
      <c r="BN104" s="289"/>
      <c r="BO104" s="289"/>
      <c r="BP104" s="289"/>
      <c r="BQ104" s="289"/>
      <c r="BR104" s="289"/>
      <c r="BS104" s="289"/>
      <c r="BT104" s="289"/>
      <c r="BU104" s="289"/>
      <c r="BV104" s="295"/>
      <c r="BW104" s="29"/>
      <c r="BX104" s="29"/>
      <c r="BY104" s="29"/>
      <c r="BZ104" s="29"/>
      <c r="CA104" s="29"/>
      <c r="CB104" s="29"/>
      <c r="CC104" s="30"/>
      <c r="CD104" s="30"/>
      <c r="CE104" s="30"/>
      <c r="CF104" s="30"/>
      <c r="CG104" s="30"/>
      <c r="CH104" s="30"/>
    </row>
    <row r="105" spans="1:86" s="22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 s="24"/>
      <c r="BE105" s="47"/>
      <c r="BF105" s="289"/>
      <c r="BG105" s="289"/>
      <c r="BH105" s="289"/>
      <c r="BI105" s="289"/>
      <c r="BJ105" s="289"/>
      <c r="BK105" s="289"/>
      <c r="BL105" s="289"/>
      <c r="BM105" s="289"/>
      <c r="BN105" s="289"/>
      <c r="BO105" s="289"/>
      <c r="BP105" s="289"/>
      <c r="BQ105" s="289"/>
      <c r="BR105" s="289"/>
      <c r="BS105" s="289"/>
      <c r="BT105" s="289"/>
      <c r="BU105" s="289"/>
      <c r="BV105" s="295"/>
      <c r="BW105" s="29"/>
      <c r="BX105" s="29"/>
      <c r="BY105" s="29"/>
      <c r="BZ105" s="29"/>
      <c r="CA105" s="29"/>
      <c r="CB105" s="29"/>
      <c r="CC105" s="30"/>
      <c r="CD105" s="30"/>
      <c r="CE105" s="30"/>
      <c r="CF105" s="30"/>
      <c r="CG105" s="30"/>
      <c r="CH105" s="30"/>
    </row>
    <row r="106" spans="1:86" s="22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 s="24"/>
      <c r="BE106" s="47"/>
      <c r="BF106" s="289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89"/>
      <c r="BR106" s="289"/>
      <c r="BS106" s="289"/>
      <c r="BT106" s="289"/>
      <c r="BU106" s="289"/>
      <c r="BV106" s="295"/>
      <c r="BW106" s="29"/>
      <c r="BX106" s="29"/>
      <c r="BY106" s="29"/>
      <c r="BZ106" s="29"/>
      <c r="CA106" s="29"/>
      <c r="CB106" s="29"/>
      <c r="CC106" s="30"/>
      <c r="CD106" s="30"/>
      <c r="CE106" s="30"/>
      <c r="CF106" s="30"/>
      <c r="CG106" s="30"/>
      <c r="CH106" s="30"/>
    </row>
    <row r="107" spans="1:86" s="22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 s="24"/>
      <c r="BE107" s="47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89"/>
      <c r="BU107" s="289"/>
      <c r="BV107" s="295"/>
      <c r="BW107" s="29"/>
      <c r="BX107" s="29"/>
      <c r="BY107" s="29"/>
      <c r="BZ107" s="29"/>
      <c r="CA107" s="29"/>
      <c r="CB107" s="29"/>
      <c r="CC107" s="30"/>
      <c r="CD107" s="30"/>
      <c r="CE107" s="30"/>
      <c r="CF107" s="30"/>
      <c r="CG107" s="30"/>
      <c r="CH107" s="30"/>
    </row>
    <row r="108" spans="1:86" s="22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 s="24"/>
      <c r="BE108" s="47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95"/>
      <c r="BW108" s="29"/>
      <c r="BX108" s="29"/>
      <c r="BY108" s="29"/>
      <c r="BZ108" s="29"/>
      <c r="CA108" s="29"/>
      <c r="CB108" s="29"/>
      <c r="CC108" s="30"/>
      <c r="CD108" s="30"/>
      <c r="CE108" s="30"/>
      <c r="CF108" s="30"/>
      <c r="CG108" s="30"/>
      <c r="CH108" s="30"/>
    </row>
    <row r="109" spans="1:86" s="22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 s="24"/>
      <c r="BE109" s="47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95"/>
      <c r="BW109" s="29"/>
      <c r="BX109" s="29"/>
      <c r="BY109" s="29"/>
      <c r="BZ109" s="29"/>
      <c r="CA109" s="29"/>
      <c r="CB109" s="29"/>
      <c r="CC109" s="30"/>
      <c r="CD109" s="30"/>
      <c r="CE109" s="30"/>
      <c r="CF109" s="30"/>
      <c r="CG109" s="30"/>
      <c r="CH109" s="30"/>
    </row>
    <row r="110" spans="1:86" s="22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 s="24"/>
      <c r="BE110" s="47"/>
      <c r="BF110" s="289"/>
      <c r="BG110" s="289"/>
      <c r="BH110" s="289"/>
      <c r="BI110" s="289"/>
      <c r="BJ110" s="289"/>
      <c r="BK110" s="289"/>
      <c r="BL110" s="289"/>
      <c r="BM110" s="289"/>
      <c r="BN110" s="289"/>
      <c r="BO110" s="289"/>
      <c r="BP110" s="289"/>
      <c r="BQ110" s="289"/>
      <c r="BR110" s="289"/>
      <c r="BS110" s="289"/>
      <c r="BT110" s="289"/>
      <c r="BU110" s="289"/>
      <c r="BV110" s="295"/>
      <c r="BW110" s="29"/>
      <c r="BX110" s="29"/>
      <c r="BY110" s="29"/>
      <c r="BZ110" s="29"/>
      <c r="CA110" s="29"/>
      <c r="CB110" s="29"/>
      <c r="CC110" s="30"/>
      <c r="CD110" s="30"/>
      <c r="CE110" s="30"/>
      <c r="CF110" s="30"/>
      <c r="CG110" s="30"/>
      <c r="CH110" s="30"/>
    </row>
    <row r="111" spans="1:86" s="22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 s="24"/>
      <c r="BE111" s="47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95"/>
      <c r="BW111" s="29"/>
      <c r="BX111" s="29"/>
      <c r="BY111" s="29"/>
      <c r="BZ111" s="29"/>
      <c r="CA111" s="29"/>
      <c r="CB111" s="29"/>
      <c r="CC111" s="30"/>
      <c r="CD111" s="30"/>
      <c r="CE111" s="30"/>
      <c r="CF111" s="30"/>
      <c r="CG111" s="30"/>
      <c r="CH111" s="30"/>
    </row>
    <row r="112" spans="1:86" s="22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 s="24"/>
      <c r="BE112" s="47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289"/>
      <c r="BV112" s="295"/>
      <c r="BW112" s="29"/>
      <c r="BX112" s="29"/>
      <c r="BY112" s="29"/>
      <c r="BZ112" s="29"/>
      <c r="CA112" s="29"/>
      <c r="CB112" s="29"/>
      <c r="CC112" s="30"/>
      <c r="CD112" s="30"/>
      <c r="CE112" s="30"/>
      <c r="CF112" s="30"/>
      <c r="CG112" s="30"/>
      <c r="CH112" s="30"/>
    </row>
    <row r="113" spans="1:86" s="22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 s="24"/>
      <c r="BE113" s="47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95"/>
      <c r="BW113" s="29"/>
      <c r="BX113" s="29"/>
      <c r="BY113" s="29"/>
      <c r="BZ113" s="29"/>
      <c r="CA113" s="29"/>
      <c r="CB113" s="29"/>
      <c r="CC113" s="30"/>
      <c r="CD113" s="30"/>
      <c r="CE113" s="30"/>
      <c r="CF113" s="30"/>
      <c r="CG113" s="30"/>
      <c r="CH113" s="30"/>
    </row>
    <row r="114" spans="1:86" s="22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 s="24"/>
      <c r="BE114" s="47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  <c r="BT114" s="289"/>
      <c r="BU114" s="289"/>
      <c r="BV114" s="295"/>
      <c r="BW114" s="29"/>
      <c r="BX114" s="29"/>
      <c r="BY114" s="29"/>
      <c r="BZ114" s="29"/>
      <c r="CA114" s="29"/>
      <c r="CB114" s="29"/>
      <c r="CC114" s="30"/>
      <c r="CD114" s="30"/>
      <c r="CE114" s="30"/>
      <c r="CF114" s="30"/>
      <c r="CG114" s="30"/>
      <c r="CH114" s="30"/>
    </row>
    <row r="115" spans="1:86" s="22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 s="24"/>
      <c r="BE115" s="47"/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  <c r="BP115" s="289"/>
      <c r="BQ115" s="289"/>
      <c r="BR115" s="289"/>
      <c r="BS115" s="289"/>
      <c r="BT115" s="289"/>
      <c r="BU115" s="289"/>
      <c r="BV115" s="295"/>
      <c r="BW115" s="29"/>
      <c r="BX115" s="29"/>
      <c r="BY115" s="29"/>
      <c r="BZ115" s="29"/>
      <c r="CA115" s="29"/>
      <c r="CB115" s="29"/>
      <c r="CC115" s="30"/>
      <c r="CD115" s="30"/>
      <c r="CE115" s="30"/>
      <c r="CF115" s="30"/>
      <c r="CG115" s="30"/>
      <c r="CH115" s="30"/>
    </row>
    <row r="116" spans="1:86" s="22" customFormat="1" ht="12.75">
      <c r="A116"/>
      <c r="B116" s="1" t="s">
        <v>32</v>
      </c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E116" s="47"/>
      <c r="BF116" s="289"/>
      <c r="BG116" s="289"/>
      <c r="BH116" s="289"/>
      <c r="BI116" s="289"/>
      <c r="BJ116" s="289"/>
      <c r="BK116" s="289"/>
      <c r="BL116" s="289"/>
      <c r="BM116" s="289"/>
      <c r="BN116" s="289"/>
      <c r="BO116" s="289"/>
      <c r="BP116" s="289"/>
      <c r="BQ116" s="289"/>
      <c r="BR116" s="289"/>
      <c r="BS116" s="289"/>
      <c r="BT116" s="289"/>
      <c r="BU116" s="289"/>
      <c r="BV116" s="295"/>
      <c r="BW116" s="29"/>
      <c r="BX116" s="29"/>
      <c r="BY116" s="29"/>
      <c r="BZ116" s="29"/>
      <c r="CA116" s="29"/>
      <c r="CB116" s="29"/>
      <c r="CC116" s="30"/>
      <c r="CD116" s="30"/>
      <c r="CE116" s="30"/>
      <c r="CF116" s="30"/>
      <c r="CG116" s="30"/>
      <c r="CH116" s="30"/>
    </row>
    <row r="117" spans="1:86" s="22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 s="24"/>
      <c r="BE117" s="47"/>
      <c r="BF117" s="289"/>
      <c r="BG117" s="289"/>
      <c r="BH117" s="289"/>
      <c r="BI117" s="289"/>
      <c r="BJ117" s="289"/>
      <c r="BK117" s="289"/>
      <c r="BL117" s="289"/>
      <c r="BM117" s="289"/>
      <c r="BN117" s="289"/>
      <c r="BO117" s="289"/>
      <c r="BP117" s="289"/>
      <c r="BQ117" s="289"/>
      <c r="BR117" s="289"/>
      <c r="BS117" s="289"/>
      <c r="BT117" s="289"/>
      <c r="BU117" s="289"/>
      <c r="BV117" s="295"/>
      <c r="BW117" s="29"/>
      <c r="BX117" s="29"/>
      <c r="BY117" s="29"/>
      <c r="BZ117" s="29"/>
      <c r="CA117" s="29"/>
      <c r="CB117" s="29"/>
      <c r="CC117" s="30"/>
      <c r="CD117" s="30"/>
      <c r="CE117" s="30"/>
      <c r="CF117" s="30"/>
      <c r="CG117" s="30"/>
      <c r="CH117" s="30"/>
    </row>
    <row r="118" spans="1:86" s="22" customFormat="1" ht="15.75">
      <c r="A118" s="2"/>
      <c r="B118" s="2"/>
      <c r="C118" s="2"/>
      <c r="D118" s="2"/>
      <c r="E118" s="2"/>
      <c r="F118" s="2"/>
      <c r="G118" s="6" t="s">
        <v>3</v>
      </c>
      <c r="H118" s="262">
        <v>0.5416666666666666</v>
      </c>
      <c r="I118" s="262"/>
      <c r="J118" s="262"/>
      <c r="K118" s="262"/>
      <c r="L118" s="262"/>
      <c r="M118" s="7" t="s">
        <v>4</v>
      </c>
      <c r="N118" s="2"/>
      <c r="O118" s="2"/>
      <c r="P118" s="2"/>
      <c r="Q118" s="2"/>
      <c r="R118" s="2"/>
      <c r="S118" s="2"/>
      <c r="T118" s="6" t="s">
        <v>5</v>
      </c>
      <c r="U118" s="206">
        <v>1</v>
      </c>
      <c r="V118" s="206"/>
      <c r="W118" s="25" t="s">
        <v>39</v>
      </c>
      <c r="X118" s="189">
        <v>0.008333333333333333</v>
      </c>
      <c r="Y118" s="189"/>
      <c r="Z118" s="189"/>
      <c r="AA118" s="189"/>
      <c r="AB118" s="189"/>
      <c r="AC118" s="7" t="s">
        <v>7</v>
      </c>
      <c r="AD118" s="2"/>
      <c r="AE118" s="2"/>
      <c r="AF118" s="2"/>
      <c r="AG118" s="2"/>
      <c r="AH118" s="2"/>
      <c r="AI118" s="2"/>
      <c r="AJ118" s="2"/>
      <c r="AK118" s="6" t="s">
        <v>8</v>
      </c>
      <c r="AL118" s="189">
        <v>0.0020833333333333333</v>
      </c>
      <c r="AM118" s="189"/>
      <c r="AN118" s="189"/>
      <c r="AO118" s="189"/>
      <c r="AP118" s="189"/>
      <c r="AQ118" s="7" t="s">
        <v>7</v>
      </c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47"/>
      <c r="BF118" s="289"/>
      <c r="BG118" s="289"/>
      <c r="BH118" s="289"/>
      <c r="BI118" s="289"/>
      <c r="BJ118" s="289"/>
      <c r="BK118" s="289"/>
      <c r="BL118" s="289"/>
      <c r="BM118" s="289"/>
      <c r="BN118" s="289"/>
      <c r="BO118" s="289"/>
      <c r="BP118" s="289"/>
      <c r="BQ118" s="289"/>
      <c r="BR118" s="289"/>
      <c r="BS118" s="289"/>
      <c r="BT118" s="289"/>
      <c r="BU118" s="289"/>
      <c r="BV118" s="295"/>
      <c r="BW118" s="29"/>
      <c r="BX118" s="29"/>
      <c r="BY118" s="29"/>
      <c r="BZ118" s="29"/>
      <c r="CA118" s="29"/>
      <c r="CB118" s="29"/>
      <c r="CC118" s="30"/>
      <c r="CD118" s="30"/>
      <c r="CE118" s="30"/>
      <c r="CF118" s="30"/>
      <c r="CG118" s="30"/>
      <c r="CH118" s="30"/>
    </row>
    <row r="119" spans="1:86" s="22" customFormat="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E119" s="47"/>
      <c r="BF119" s="289"/>
      <c r="BG119" s="289"/>
      <c r="BH119" s="289"/>
      <c r="BI119" s="289"/>
      <c r="BJ119" s="289"/>
      <c r="BK119" s="289"/>
      <c r="BL119" s="289"/>
      <c r="BM119" s="289"/>
      <c r="BN119" s="289"/>
      <c r="BO119" s="289"/>
      <c r="BP119" s="289"/>
      <c r="BQ119" s="289"/>
      <c r="BR119" s="289"/>
      <c r="BS119" s="289"/>
      <c r="BT119" s="289"/>
      <c r="BU119" s="289"/>
      <c r="BV119" s="295"/>
      <c r="BW119" s="29"/>
      <c r="BX119" s="29"/>
      <c r="BY119" s="29"/>
      <c r="BZ119" s="29"/>
      <c r="CA119" s="29"/>
      <c r="CB119" s="29"/>
      <c r="CC119" s="30"/>
      <c r="CD119" s="30"/>
      <c r="CE119" s="30"/>
      <c r="CF119" s="30"/>
      <c r="CG119" s="30"/>
      <c r="CH119" s="30"/>
    </row>
    <row r="120" spans="2:116" ht="19.5" customHeight="1" hidden="1" thickBot="1">
      <c r="B120" s="111" t="s">
        <v>17</v>
      </c>
      <c r="C120" s="112"/>
      <c r="D120" s="86" t="s">
        <v>40</v>
      </c>
      <c r="E120" s="87"/>
      <c r="F120" s="88"/>
      <c r="G120" s="86" t="s">
        <v>20</v>
      </c>
      <c r="H120" s="87"/>
      <c r="I120" s="87"/>
      <c r="J120" s="87"/>
      <c r="K120" s="87"/>
      <c r="L120" s="87"/>
      <c r="M120" s="87"/>
      <c r="N120" s="88"/>
      <c r="O120" s="86" t="s">
        <v>59</v>
      </c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8"/>
      <c r="AW120" s="86" t="s">
        <v>24</v>
      </c>
      <c r="AX120" s="87"/>
      <c r="AY120" s="87"/>
      <c r="AZ120" s="87"/>
      <c r="BA120" s="88"/>
      <c r="BB120" s="86"/>
      <c r="BC120" s="89"/>
      <c r="BD120" s="7"/>
      <c r="BE120" s="28"/>
      <c r="BF120" s="289"/>
      <c r="BG120" s="289"/>
      <c r="BH120" s="289"/>
      <c r="BI120" s="289"/>
      <c r="BJ120" s="289"/>
      <c r="BK120" s="289"/>
      <c r="BL120" s="289"/>
      <c r="BM120" s="289"/>
      <c r="BN120" s="289"/>
      <c r="BO120" s="289"/>
      <c r="BP120" s="289"/>
      <c r="BQ120" s="289"/>
      <c r="BR120" s="289"/>
      <c r="BS120" s="289"/>
      <c r="BT120" s="289"/>
      <c r="BU120" s="289"/>
      <c r="BV120" s="295"/>
      <c r="BZ120" s="28"/>
      <c r="CA120" s="28"/>
      <c r="CB120" s="43"/>
      <c r="CC120" s="42"/>
      <c r="CD120" s="42"/>
      <c r="CE120" s="42"/>
      <c r="CF120" s="42"/>
      <c r="CG120" s="42"/>
      <c r="CH120" s="42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7"/>
    </row>
    <row r="121" spans="2:116" ht="18" customHeight="1" hidden="1">
      <c r="B121" s="98">
        <v>31</v>
      </c>
      <c r="C121" s="79"/>
      <c r="D121" s="100">
        <v>1</v>
      </c>
      <c r="E121" s="101"/>
      <c r="F121" s="101"/>
      <c r="G121" s="104">
        <f>$H$118</f>
        <v>0.5416666666666666</v>
      </c>
      <c r="H121" s="105"/>
      <c r="I121" s="105"/>
      <c r="J121" s="105"/>
      <c r="K121" s="105"/>
      <c r="L121" s="105"/>
      <c r="M121" s="105"/>
      <c r="N121" s="106"/>
      <c r="O121" s="110" t="str">
        <f>IF(ISBLANK(AZ55),"",$D$70)</f>
        <v>spielfrei</v>
      </c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15" t="s">
        <v>23</v>
      </c>
      <c r="AF121" s="90" t="str">
        <f>IF(ISBLANK(AZ56),"",$AG$70)</f>
        <v>Turbine Halle</v>
      </c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1"/>
      <c r="AW121" s="92"/>
      <c r="AX121" s="93"/>
      <c r="AY121" s="93" t="s">
        <v>22</v>
      </c>
      <c r="AZ121" s="93"/>
      <c r="BA121" s="96"/>
      <c r="BB121" s="79"/>
      <c r="BC121" s="80"/>
      <c r="BD121" s="7"/>
      <c r="BE121" s="28"/>
      <c r="BF121" s="289"/>
      <c r="BG121" s="289"/>
      <c r="BH121" s="289"/>
      <c r="BI121" s="289"/>
      <c r="BJ121" s="289"/>
      <c r="BK121" s="289"/>
      <c r="BL121" s="289"/>
      <c r="BM121" s="289"/>
      <c r="BN121" s="289"/>
      <c r="BO121" s="289"/>
      <c r="BP121" s="289"/>
      <c r="BQ121" s="289"/>
      <c r="BR121" s="289"/>
      <c r="BS121" s="289"/>
      <c r="BT121" s="289"/>
      <c r="BU121" s="289"/>
      <c r="BV121" s="295"/>
      <c r="BZ121" s="28"/>
      <c r="CA121" s="28"/>
      <c r="CB121" s="43"/>
      <c r="CC121" s="42"/>
      <c r="CD121" s="42"/>
      <c r="CE121" s="42"/>
      <c r="CF121" s="42"/>
      <c r="CG121" s="42"/>
      <c r="CH121" s="42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7"/>
    </row>
    <row r="122" spans="2:116" ht="12" customHeight="1" hidden="1" thickBot="1">
      <c r="B122" s="99"/>
      <c r="C122" s="81"/>
      <c r="D122" s="102"/>
      <c r="E122" s="103"/>
      <c r="F122" s="103"/>
      <c r="G122" s="107"/>
      <c r="H122" s="108"/>
      <c r="I122" s="108"/>
      <c r="J122" s="108"/>
      <c r="K122" s="108"/>
      <c r="L122" s="108"/>
      <c r="M122" s="108"/>
      <c r="N122" s="109"/>
      <c r="O122" s="83" t="s">
        <v>60</v>
      </c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16"/>
      <c r="AF122" s="84" t="s">
        <v>61</v>
      </c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5"/>
      <c r="AW122" s="94"/>
      <c r="AX122" s="95"/>
      <c r="AY122" s="95"/>
      <c r="AZ122" s="95"/>
      <c r="BA122" s="97"/>
      <c r="BB122" s="81"/>
      <c r="BC122" s="82"/>
      <c r="BD122" s="7"/>
      <c r="BE122" s="28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289"/>
      <c r="BV122" s="295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7"/>
    </row>
    <row r="123" spans="2:116" s="59" customFormat="1" ht="12" customHeight="1" hidden="1" thickBot="1">
      <c r="B123" s="54"/>
      <c r="C123" s="54"/>
      <c r="D123" s="60"/>
      <c r="E123" s="60"/>
      <c r="F123" s="60"/>
      <c r="G123" s="56"/>
      <c r="H123" s="56"/>
      <c r="I123" s="56"/>
      <c r="J123" s="56"/>
      <c r="K123" s="56"/>
      <c r="L123" s="56"/>
      <c r="M123" s="56"/>
      <c r="N123" s="56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8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3"/>
      <c r="AX123" s="53"/>
      <c r="AY123" s="53"/>
      <c r="AZ123" s="53"/>
      <c r="BA123" s="53"/>
      <c r="BB123" s="54"/>
      <c r="BC123" s="54"/>
      <c r="BD123" s="61"/>
      <c r="BE123" s="28"/>
      <c r="BF123" s="289"/>
      <c r="BG123" s="289"/>
      <c r="BH123" s="289"/>
      <c r="BI123" s="289"/>
      <c r="BJ123" s="289"/>
      <c r="BK123" s="289"/>
      <c r="BL123" s="289"/>
      <c r="BM123" s="289"/>
      <c r="BN123" s="289"/>
      <c r="BO123" s="289"/>
      <c r="BP123" s="289"/>
      <c r="BQ123" s="289"/>
      <c r="BR123" s="289"/>
      <c r="BS123" s="289"/>
      <c r="BT123" s="289"/>
      <c r="BU123" s="289"/>
      <c r="BV123" s="289"/>
      <c r="BW123" s="28"/>
      <c r="BX123" s="28"/>
      <c r="BY123" s="28"/>
      <c r="BZ123" s="28"/>
      <c r="CA123" s="28"/>
      <c r="CB123" s="28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61"/>
    </row>
    <row r="124" spans="2:116" ht="19.5" customHeight="1" hidden="1" thickBot="1">
      <c r="B124" s="111" t="s">
        <v>17</v>
      </c>
      <c r="C124" s="112"/>
      <c r="D124" s="86" t="s">
        <v>40</v>
      </c>
      <c r="E124" s="87"/>
      <c r="F124" s="88"/>
      <c r="G124" s="86" t="s">
        <v>20</v>
      </c>
      <c r="H124" s="87"/>
      <c r="I124" s="87"/>
      <c r="J124" s="87"/>
      <c r="K124" s="87"/>
      <c r="L124" s="87"/>
      <c r="M124" s="87"/>
      <c r="N124" s="88"/>
      <c r="O124" s="86" t="s">
        <v>45</v>
      </c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8"/>
      <c r="AW124" s="86" t="s">
        <v>24</v>
      </c>
      <c r="AX124" s="87"/>
      <c r="AY124" s="87"/>
      <c r="AZ124" s="87"/>
      <c r="BA124" s="88"/>
      <c r="BB124" s="86"/>
      <c r="BC124" s="89"/>
      <c r="BD124" s="7"/>
      <c r="BE124" s="28"/>
      <c r="BF124" s="289"/>
      <c r="BG124" s="289"/>
      <c r="BH124" s="289"/>
      <c r="BI124" s="289"/>
      <c r="BJ124" s="289"/>
      <c r="BK124" s="289"/>
      <c r="BL124" s="289"/>
      <c r="BM124" s="289"/>
      <c r="BN124" s="289"/>
      <c r="BO124" s="289"/>
      <c r="BP124" s="289"/>
      <c r="BQ124" s="289"/>
      <c r="BR124" s="289"/>
      <c r="BS124" s="289"/>
      <c r="BT124" s="289"/>
      <c r="BU124" s="289"/>
      <c r="BV124" s="295"/>
      <c r="BZ124" s="28"/>
      <c r="CA124" s="28"/>
      <c r="CB124" s="43"/>
      <c r="CC124" s="42"/>
      <c r="CD124" s="42"/>
      <c r="CE124" s="42"/>
      <c r="CF124" s="42"/>
      <c r="CG124" s="42"/>
      <c r="CH124" s="42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7"/>
    </row>
    <row r="125" spans="2:116" ht="18" customHeight="1" hidden="1">
      <c r="B125" s="98">
        <v>32</v>
      </c>
      <c r="C125" s="79"/>
      <c r="D125" s="100">
        <v>2</v>
      </c>
      <c r="E125" s="101"/>
      <c r="F125" s="101"/>
      <c r="G125" s="104">
        <f>$G$121</f>
        <v>0.5416666666666666</v>
      </c>
      <c r="H125" s="105"/>
      <c r="I125" s="105"/>
      <c r="J125" s="105"/>
      <c r="K125" s="105"/>
      <c r="L125" s="105"/>
      <c r="M125" s="105"/>
      <c r="N125" s="106"/>
      <c r="O125" s="110" t="str">
        <f>IF(ISBLANK(AZ55),"",$D$69)</f>
        <v>Südkreis Gifhorn</v>
      </c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15" t="s">
        <v>23</v>
      </c>
      <c r="AF125" s="90" t="str">
        <f>IF(ISBLANK(AZ56),"",$AG$69)</f>
        <v>BAK 07</v>
      </c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1"/>
      <c r="AW125" s="92"/>
      <c r="AX125" s="93"/>
      <c r="AY125" s="93" t="s">
        <v>22</v>
      </c>
      <c r="AZ125" s="93"/>
      <c r="BA125" s="96"/>
      <c r="BB125" s="79"/>
      <c r="BC125" s="80"/>
      <c r="BD125" s="7"/>
      <c r="BE125" s="28"/>
      <c r="BF125" s="289"/>
      <c r="BG125" s="289"/>
      <c r="BH125" s="289"/>
      <c r="BI125" s="289"/>
      <c r="BJ125" s="289"/>
      <c r="BK125" s="289"/>
      <c r="BL125" s="289"/>
      <c r="BM125" s="289"/>
      <c r="BN125" s="289"/>
      <c r="BO125" s="289"/>
      <c r="BP125" s="289"/>
      <c r="BQ125" s="289"/>
      <c r="BR125" s="289"/>
      <c r="BS125" s="289"/>
      <c r="BT125" s="289"/>
      <c r="BU125" s="289"/>
      <c r="BV125" s="295"/>
      <c r="BZ125" s="28"/>
      <c r="CA125" s="28"/>
      <c r="CB125" s="43"/>
      <c r="CC125" s="42"/>
      <c r="CD125" s="42"/>
      <c r="CE125" s="42"/>
      <c r="CF125" s="42"/>
      <c r="CG125" s="42"/>
      <c r="CH125" s="42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7"/>
    </row>
    <row r="126" spans="2:116" ht="12" customHeight="1" hidden="1" thickBot="1">
      <c r="B126" s="99"/>
      <c r="C126" s="81"/>
      <c r="D126" s="102"/>
      <c r="E126" s="103"/>
      <c r="F126" s="103"/>
      <c r="G126" s="107"/>
      <c r="H126" s="108"/>
      <c r="I126" s="108"/>
      <c r="J126" s="108"/>
      <c r="K126" s="108"/>
      <c r="L126" s="108"/>
      <c r="M126" s="108"/>
      <c r="N126" s="109"/>
      <c r="O126" s="83" t="s">
        <v>46</v>
      </c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16"/>
      <c r="AF126" s="84" t="s">
        <v>47</v>
      </c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5"/>
      <c r="AW126" s="94"/>
      <c r="AX126" s="95"/>
      <c r="AY126" s="95"/>
      <c r="AZ126" s="95"/>
      <c r="BA126" s="97"/>
      <c r="BB126" s="81"/>
      <c r="BC126" s="82"/>
      <c r="BD126" s="7"/>
      <c r="BE126" s="28"/>
      <c r="BF126" s="289"/>
      <c r="BG126" s="289"/>
      <c r="BH126" s="289"/>
      <c r="BI126" s="289"/>
      <c r="BJ126" s="289"/>
      <c r="BK126" s="289"/>
      <c r="BL126" s="289"/>
      <c r="BM126" s="289"/>
      <c r="BN126" s="289"/>
      <c r="BO126" s="289"/>
      <c r="BP126" s="289"/>
      <c r="BQ126" s="289"/>
      <c r="BR126" s="289"/>
      <c r="BS126" s="289"/>
      <c r="BT126" s="289"/>
      <c r="BU126" s="289"/>
      <c r="BV126" s="295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7"/>
    </row>
    <row r="127" spans="2:116" ht="12" customHeight="1" thickBot="1">
      <c r="B127" s="54"/>
      <c r="C127" s="54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8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3"/>
      <c r="AX127" s="53"/>
      <c r="AY127" s="53"/>
      <c r="AZ127" s="53"/>
      <c r="BA127" s="53"/>
      <c r="BB127" s="54"/>
      <c r="BC127" s="54"/>
      <c r="BD127" s="7"/>
      <c r="BE127" s="28"/>
      <c r="BF127" s="289"/>
      <c r="BG127" s="289"/>
      <c r="BH127" s="289"/>
      <c r="BI127" s="289"/>
      <c r="BJ127" s="289"/>
      <c r="BK127" s="289"/>
      <c r="BL127" s="289"/>
      <c r="BM127" s="289"/>
      <c r="BN127" s="289"/>
      <c r="BO127" s="289"/>
      <c r="BP127" s="289"/>
      <c r="BQ127" s="289"/>
      <c r="BR127" s="289"/>
      <c r="BS127" s="289"/>
      <c r="BT127" s="289"/>
      <c r="BU127" s="289"/>
      <c r="BV127" s="295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7"/>
    </row>
    <row r="128" spans="2:116" ht="19.5" customHeight="1" thickBot="1">
      <c r="B128" s="140" t="s">
        <v>17</v>
      </c>
      <c r="C128" s="141"/>
      <c r="D128" s="136" t="s">
        <v>40</v>
      </c>
      <c r="E128" s="138"/>
      <c r="F128" s="139"/>
      <c r="G128" s="136" t="s">
        <v>20</v>
      </c>
      <c r="H128" s="138"/>
      <c r="I128" s="138"/>
      <c r="J128" s="138"/>
      <c r="K128" s="138"/>
      <c r="L128" s="138"/>
      <c r="M128" s="138"/>
      <c r="N128" s="139"/>
      <c r="O128" s="136" t="s">
        <v>42</v>
      </c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9"/>
      <c r="AW128" s="136" t="s">
        <v>24</v>
      </c>
      <c r="AX128" s="138"/>
      <c r="AY128" s="138"/>
      <c r="AZ128" s="138"/>
      <c r="BA128" s="139"/>
      <c r="BB128" s="136"/>
      <c r="BC128" s="137"/>
      <c r="BD128" s="7"/>
      <c r="BE128" s="28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89"/>
      <c r="BU128" s="289"/>
      <c r="BV128" s="295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7"/>
    </row>
    <row r="129" spans="2:116" ht="18" customHeight="1">
      <c r="B129" s="98">
        <v>33</v>
      </c>
      <c r="C129" s="79"/>
      <c r="D129" s="100">
        <v>1</v>
      </c>
      <c r="E129" s="101"/>
      <c r="F129" s="101"/>
      <c r="G129" s="104">
        <f>H118</f>
        <v>0.5416666666666666</v>
      </c>
      <c r="H129" s="105"/>
      <c r="I129" s="105"/>
      <c r="J129" s="105"/>
      <c r="K129" s="105"/>
      <c r="L129" s="105"/>
      <c r="M129" s="105"/>
      <c r="N129" s="106"/>
      <c r="O129" s="110" t="str">
        <f>IF(ISBLANK(AZ55),"",$D$65)</f>
        <v>Tennis Borussia</v>
      </c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15" t="s">
        <v>23</v>
      </c>
      <c r="AF129" s="90" t="str">
        <f>IF(ISBLANK(AZ56),"",$AG$66)</f>
        <v>DJK S/W Neukölln</v>
      </c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1"/>
      <c r="AW129" s="92">
        <v>1</v>
      </c>
      <c r="AX129" s="93"/>
      <c r="AY129" s="93" t="s">
        <v>22</v>
      </c>
      <c r="AZ129" s="93">
        <v>2</v>
      </c>
      <c r="BA129" s="96"/>
      <c r="BB129" s="79"/>
      <c r="BC129" s="80"/>
      <c r="BD129" s="7"/>
      <c r="BE129" s="28"/>
      <c r="BF129" s="289"/>
      <c r="BG129" s="289"/>
      <c r="BH129" s="289"/>
      <c r="BI129" s="289"/>
      <c r="BJ129" s="289"/>
      <c r="BK129" s="289"/>
      <c r="BL129" s="289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95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7"/>
    </row>
    <row r="130" spans="2:116" ht="12" customHeight="1" thickBot="1">
      <c r="B130" s="99"/>
      <c r="C130" s="81"/>
      <c r="D130" s="102"/>
      <c r="E130" s="103"/>
      <c r="F130" s="103"/>
      <c r="G130" s="107"/>
      <c r="H130" s="108"/>
      <c r="I130" s="108"/>
      <c r="J130" s="108"/>
      <c r="K130" s="108"/>
      <c r="L130" s="108"/>
      <c r="M130" s="108"/>
      <c r="N130" s="109"/>
      <c r="O130" s="83" t="s">
        <v>34</v>
      </c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16"/>
      <c r="AF130" s="84" t="s">
        <v>35</v>
      </c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5"/>
      <c r="AW130" s="94"/>
      <c r="AX130" s="95"/>
      <c r="AY130" s="95"/>
      <c r="AZ130" s="95"/>
      <c r="BA130" s="97"/>
      <c r="BB130" s="81"/>
      <c r="BC130" s="82"/>
      <c r="BD130" s="7"/>
      <c r="BE130" s="28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89"/>
      <c r="BR130" s="289"/>
      <c r="BS130" s="289"/>
      <c r="BT130" s="289"/>
      <c r="BU130" s="289"/>
      <c r="BV130" s="295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7"/>
    </row>
    <row r="131" spans="56:116" ht="3.75" customHeight="1" thickBot="1">
      <c r="BD131" s="7"/>
      <c r="BE131" s="28"/>
      <c r="BF131" s="289"/>
      <c r="BG131" s="289"/>
      <c r="BH131" s="289"/>
      <c r="BI131" s="289"/>
      <c r="BJ131" s="289"/>
      <c r="BK131" s="289"/>
      <c r="BL131" s="289"/>
      <c r="BM131" s="289"/>
      <c r="BN131" s="289"/>
      <c r="BO131" s="289"/>
      <c r="BP131" s="289"/>
      <c r="BQ131" s="289"/>
      <c r="BR131" s="289"/>
      <c r="BS131" s="289"/>
      <c r="BT131" s="289"/>
      <c r="BU131" s="289"/>
      <c r="BV131" s="295"/>
      <c r="BZ131" s="28"/>
      <c r="CA131" s="28"/>
      <c r="CB131" s="28"/>
      <c r="CC131" s="42"/>
      <c r="CD131" s="42"/>
      <c r="CE131" s="42"/>
      <c r="CF131" s="42"/>
      <c r="CG131" s="42"/>
      <c r="CH131" s="42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7"/>
    </row>
    <row r="132" spans="2:116" ht="19.5" customHeight="1" thickBot="1">
      <c r="B132" s="140" t="s">
        <v>17</v>
      </c>
      <c r="C132" s="141"/>
      <c r="D132" s="136" t="s">
        <v>40</v>
      </c>
      <c r="E132" s="138"/>
      <c r="F132" s="139"/>
      <c r="G132" s="136" t="s">
        <v>20</v>
      </c>
      <c r="H132" s="138"/>
      <c r="I132" s="138"/>
      <c r="J132" s="138"/>
      <c r="K132" s="138"/>
      <c r="L132" s="138"/>
      <c r="M132" s="138"/>
      <c r="N132" s="139"/>
      <c r="O132" s="136" t="s">
        <v>43</v>
      </c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9"/>
      <c r="AW132" s="136" t="s">
        <v>24</v>
      </c>
      <c r="AX132" s="138"/>
      <c r="AY132" s="138"/>
      <c r="AZ132" s="138"/>
      <c r="BA132" s="139"/>
      <c r="BB132" s="136"/>
      <c r="BC132" s="137"/>
      <c r="BD132" s="7"/>
      <c r="BE132" s="28"/>
      <c r="BF132" s="289"/>
      <c r="BG132" s="289"/>
      <c r="BH132" s="289"/>
      <c r="BI132" s="289"/>
      <c r="BJ132" s="289"/>
      <c r="BK132" s="289"/>
      <c r="BL132" s="289"/>
      <c r="BM132" s="289"/>
      <c r="BN132" s="289"/>
      <c r="BO132" s="289"/>
      <c r="BP132" s="289"/>
      <c r="BQ132" s="289"/>
      <c r="BR132" s="289"/>
      <c r="BS132" s="289"/>
      <c r="BT132" s="289"/>
      <c r="BU132" s="289"/>
      <c r="BV132" s="295"/>
      <c r="BZ132" s="28"/>
      <c r="CA132" s="28"/>
      <c r="CB132" s="43"/>
      <c r="CC132" s="42"/>
      <c r="CD132" s="42"/>
      <c r="CE132" s="42"/>
      <c r="CF132" s="42"/>
      <c r="CG132" s="42"/>
      <c r="CH132" s="42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7"/>
    </row>
    <row r="133" spans="2:116" ht="18" customHeight="1">
      <c r="B133" s="98">
        <v>34</v>
      </c>
      <c r="C133" s="79"/>
      <c r="D133" s="100">
        <v>2</v>
      </c>
      <c r="E133" s="101"/>
      <c r="F133" s="101"/>
      <c r="G133" s="104">
        <f>$G$129</f>
        <v>0.5416666666666666</v>
      </c>
      <c r="H133" s="105"/>
      <c r="I133" s="105"/>
      <c r="J133" s="105"/>
      <c r="K133" s="105"/>
      <c r="L133" s="105"/>
      <c r="M133" s="105"/>
      <c r="N133" s="106"/>
      <c r="O133" s="110" t="str">
        <f>IF(ISBLANK(AZ56),"",$AG$65)</f>
        <v>Tasmania 09</v>
      </c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15" t="s">
        <v>23</v>
      </c>
      <c r="AF133" s="90" t="str">
        <f>IF(ISBLANK(AZ55),"",$D$66)</f>
        <v>Hertha 03 Zehlendorf</v>
      </c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1"/>
      <c r="AW133" s="92">
        <v>0</v>
      </c>
      <c r="AX133" s="93"/>
      <c r="AY133" s="93" t="s">
        <v>22</v>
      </c>
      <c r="AZ133" s="93">
        <v>1</v>
      </c>
      <c r="BA133" s="96"/>
      <c r="BB133" s="79"/>
      <c r="BC133" s="80"/>
      <c r="BD133" s="7"/>
      <c r="BE133" s="28"/>
      <c r="BF133" s="289"/>
      <c r="BG133" s="289"/>
      <c r="BH133" s="289"/>
      <c r="BI133" s="289"/>
      <c r="BJ133" s="289"/>
      <c r="BK133" s="289"/>
      <c r="BL133" s="289"/>
      <c r="BM133" s="289"/>
      <c r="BN133" s="289"/>
      <c r="BO133" s="289"/>
      <c r="BP133" s="289"/>
      <c r="BQ133" s="289"/>
      <c r="BR133" s="289"/>
      <c r="BS133" s="289"/>
      <c r="BT133" s="289"/>
      <c r="BU133" s="289"/>
      <c r="BV133" s="295"/>
      <c r="BZ133" s="28"/>
      <c r="CA133" s="28"/>
      <c r="CB133" s="43"/>
      <c r="CC133" s="42"/>
      <c r="CD133" s="42"/>
      <c r="CE133" s="42"/>
      <c r="CF133" s="42"/>
      <c r="CG133" s="42"/>
      <c r="CH133" s="42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7"/>
    </row>
    <row r="134" spans="2:116" ht="12" customHeight="1" thickBot="1">
      <c r="B134" s="99"/>
      <c r="C134" s="81"/>
      <c r="D134" s="102"/>
      <c r="E134" s="103"/>
      <c r="F134" s="103"/>
      <c r="G134" s="107"/>
      <c r="H134" s="108"/>
      <c r="I134" s="108"/>
      <c r="J134" s="108"/>
      <c r="K134" s="108"/>
      <c r="L134" s="108"/>
      <c r="M134" s="108"/>
      <c r="N134" s="109"/>
      <c r="O134" s="83" t="s">
        <v>36</v>
      </c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16"/>
      <c r="AF134" s="84" t="s">
        <v>33</v>
      </c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5"/>
      <c r="AW134" s="94"/>
      <c r="AX134" s="95"/>
      <c r="AY134" s="95"/>
      <c r="AZ134" s="95"/>
      <c r="BA134" s="97"/>
      <c r="BB134" s="81"/>
      <c r="BC134" s="82"/>
      <c r="BD134" s="7"/>
      <c r="BE134" s="28"/>
      <c r="BF134" s="289"/>
      <c r="BG134" s="289"/>
      <c r="BH134" s="289"/>
      <c r="BI134" s="289"/>
      <c r="BJ134" s="289"/>
      <c r="BK134" s="289"/>
      <c r="BL134" s="289"/>
      <c r="BM134" s="289"/>
      <c r="BN134" s="289"/>
      <c r="BO134" s="289"/>
      <c r="BP134" s="289"/>
      <c r="BQ134" s="289"/>
      <c r="BR134" s="289"/>
      <c r="BS134" s="289"/>
      <c r="BT134" s="289"/>
      <c r="BU134" s="289"/>
      <c r="BV134" s="295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7"/>
    </row>
    <row r="135" spans="2:116" ht="12" customHeight="1" thickBot="1">
      <c r="B135" s="54"/>
      <c r="C135" s="54"/>
      <c r="D135" s="60"/>
      <c r="E135" s="60"/>
      <c r="F135" s="60"/>
      <c r="G135" s="56"/>
      <c r="H135" s="56"/>
      <c r="I135" s="56"/>
      <c r="J135" s="56"/>
      <c r="K135" s="56"/>
      <c r="L135" s="56"/>
      <c r="M135" s="56"/>
      <c r="N135" s="56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8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3"/>
      <c r="AX135" s="53"/>
      <c r="AY135" s="53"/>
      <c r="AZ135" s="53"/>
      <c r="BA135" s="53"/>
      <c r="BB135" s="54"/>
      <c r="BC135" s="54"/>
      <c r="BD135" s="7"/>
      <c r="BE135" s="28"/>
      <c r="BF135" s="289"/>
      <c r="BG135" s="289"/>
      <c r="BH135" s="289"/>
      <c r="BI135" s="289"/>
      <c r="BJ135" s="289"/>
      <c r="BK135" s="289"/>
      <c r="BL135" s="289"/>
      <c r="BM135" s="289"/>
      <c r="BN135" s="289"/>
      <c r="BO135" s="289"/>
      <c r="BP135" s="289"/>
      <c r="BQ135" s="289"/>
      <c r="BR135" s="289"/>
      <c r="BS135" s="289"/>
      <c r="BT135" s="289"/>
      <c r="BU135" s="289"/>
      <c r="BV135" s="295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7"/>
    </row>
    <row r="136" spans="2:116" ht="19.5" customHeight="1" thickBot="1">
      <c r="B136" s="111" t="s">
        <v>17</v>
      </c>
      <c r="C136" s="112"/>
      <c r="D136" s="86" t="s">
        <v>40</v>
      </c>
      <c r="E136" s="87"/>
      <c r="F136" s="88"/>
      <c r="G136" s="86" t="s">
        <v>20</v>
      </c>
      <c r="H136" s="87"/>
      <c r="I136" s="87"/>
      <c r="J136" s="87"/>
      <c r="K136" s="87"/>
      <c r="L136" s="87"/>
      <c r="M136" s="87"/>
      <c r="N136" s="88"/>
      <c r="O136" s="86" t="s">
        <v>59</v>
      </c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8"/>
      <c r="AW136" s="86" t="s">
        <v>24</v>
      </c>
      <c r="AX136" s="87"/>
      <c r="AY136" s="87"/>
      <c r="AZ136" s="87"/>
      <c r="BA136" s="88"/>
      <c r="BB136" s="86"/>
      <c r="BC136" s="89"/>
      <c r="BD136" s="7"/>
      <c r="BE136" s="28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7"/>
    </row>
    <row r="137" spans="2:116" ht="18" customHeight="1">
      <c r="B137" s="98">
        <v>31</v>
      </c>
      <c r="C137" s="79"/>
      <c r="D137" s="100">
        <v>1</v>
      </c>
      <c r="E137" s="101"/>
      <c r="F137" s="101"/>
      <c r="G137" s="104">
        <f>G129+$U$118*$X$118+$AL$118</f>
        <v>0.5520833333333333</v>
      </c>
      <c r="H137" s="105"/>
      <c r="I137" s="105"/>
      <c r="J137" s="105"/>
      <c r="K137" s="105"/>
      <c r="L137" s="105"/>
      <c r="M137" s="105"/>
      <c r="N137" s="106"/>
      <c r="O137" s="110" t="str">
        <f>IF(ISBLANK(AZ56),"",$D$70)</f>
        <v>spielfrei</v>
      </c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15" t="s">
        <v>23</v>
      </c>
      <c r="AF137" s="90" t="str">
        <f>IF(ISBLANK(AZ56),"",$AG$70)</f>
        <v>Turbine Halle</v>
      </c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1"/>
      <c r="AW137" s="92">
        <v>0</v>
      </c>
      <c r="AX137" s="93"/>
      <c r="AY137" s="93" t="s">
        <v>22</v>
      </c>
      <c r="AZ137" s="93">
        <v>2</v>
      </c>
      <c r="BA137" s="96"/>
      <c r="BB137" s="79"/>
      <c r="BC137" s="80"/>
      <c r="BD137" s="7"/>
      <c r="BE137" s="28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7"/>
    </row>
    <row r="138" spans="2:116" ht="12" customHeight="1" thickBot="1">
      <c r="B138" s="99"/>
      <c r="C138" s="81"/>
      <c r="D138" s="102"/>
      <c r="E138" s="103"/>
      <c r="F138" s="103"/>
      <c r="G138" s="107"/>
      <c r="H138" s="108"/>
      <c r="I138" s="108"/>
      <c r="J138" s="108"/>
      <c r="K138" s="108"/>
      <c r="L138" s="108"/>
      <c r="M138" s="108"/>
      <c r="N138" s="109"/>
      <c r="O138" s="83" t="s">
        <v>60</v>
      </c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16"/>
      <c r="AF138" s="84" t="s">
        <v>61</v>
      </c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5"/>
      <c r="AW138" s="94"/>
      <c r="AX138" s="95"/>
      <c r="AY138" s="95"/>
      <c r="AZ138" s="95"/>
      <c r="BA138" s="97"/>
      <c r="BB138" s="81"/>
      <c r="BC138" s="82"/>
      <c r="BD138" s="7"/>
      <c r="BE138" s="28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7"/>
    </row>
    <row r="139" spans="2:116" ht="3.75" customHeight="1" thickBot="1">
      <c r="B139" s="54"/>
      <c r="C139" s="54"/>
      <c r="D139" s="60"/>
      <c r="E139" s="60"/>
      <c r="F139" s="60"/>
      <c r="G139" s="56"/>
      <c r="H139" s="56"/>
      <c r="I139" s="56"/>
      <c r="J139" s="56"/>
      <c r="K139" s="56"/>
      <c r="L139" s="56"/>
      <c r="M139" s="56"/>
      <c r="N139" s="56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8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3"/>
      <c r="AX139" s="53"/>
      <c r="AY139" s="53"/>
      <c r="AZ139" s="53"/>
      <c r="BA139" s="53"/>
      <c r="BB139" s="54"/>
      <c r="BC139" s="54"/>
      <c r="BD139" s="7"/>
      <c r="BE139" s="28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7"/>
    </row>
    <row r="140" spans="2:116" ht="19.5" customHeight="1" thickBot="1">
      <c r="B140" s="111" t="s">
        <v>17</v>
      </c>
      <c r="C140" s="112"/>
      <c r="D140" s="86" t="s">
        <v>40</v>
      </c>
      <c r="E140" s="87"/>
      <c r="F140" s="88"/>
      <c r="G140" s="86" t="s">
        <v>20</v>
      </c>
      <c r="H140" s="87"/>
      <c r="I140" s="87"/>
      <c r="J140" s="87"/>
      <c r="K140" s="87"/>
      <c r="L140" s="87"/>
      <c r="M140" s="87"/>
      <c r="N140" s="88"/>
      <c r="O140" s="86" t="s">
        <v>45</v>
      </c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8"/>
      <c r="AW140" s="86" t="s">
        <v>24</v>
      </c>
      <c r="AX140" s="87"/>
      <c r="AY140" s="87"/>
      <c r="AZ140" s="87"/>
      <c r="BA140" s="88"/>
      <c r="BB140" s="86"/>
      <c r="BC140" s="89"/>
      <c r="BD140" s="7"/>
      <c r="BE140" s="28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7"/>
    </row>
    <row r="141" spans="2:116" ht="18" customHeight="1">
      <c r="B141" s="98">
        <v>32</v>
      </c>
      <c r="C141" s="79"/>
      <c r="D141" s="100">
        <v>2</v>
      </c>
      <c r="E141" s="101"/>
      <c r="F141" s="101"/>
      <c r="G141" s="104">
        <f>G133+$U$118*$X$118+$AL$118</f>
        <v>0.5520833333333333</v>
      </c>
      <c r="H141" s="105"/>
      <c r="I141" s="105"/>
      <c r="J141" s="105"/>
      <c r="K141" s="105"/>
      <c r="L141" s="105"/>
      <c r="M141" s="105"/>
      <c r="N141" s="106"/>
      <c r="O141" s="110" t="str">
        <f>IF(ISBLANK(AZ56),"",$D$69)</f>
        <v>Südkreis Gifhorn</v>
      </c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15" t="s">
        <v>23</v>
      </c>
      <c r="AF141" s="90" t="str">
        <f>IF(ISBLANK(AZ56),"",$AG$69)</f>
        <v>BAK 07</v>
      </c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1"/>
      <c r="AW141" s="92">
        <v>2</v>
      </c>
      <c r="AX141" s="93"/>
      <c r="AY141" s="93" t="s">
        <v>22</v>
      </c>
      <c r="AZ141" s="93">
        <v>3</v>
      </c>
      <c r="BA141" s="96"/>
      <c r="BB141" s="79"/>
      <c r="BC141" s="80"/>
      <c r="BD141" s="7"/>
      <c r="BE141" s="28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7"/>
    </row>
    <row r="142" spans="2:116" ht="12" customHeight="1" thickBot="1">
      <c r="B142" s="99"/>
      <c r="C142" s="81"/>
      <c r="D142" s="102"/>
      <c r="E142" s="103"/>
      <c r="F142" s="103"/>
      <c r="G142" s="107"/>
      <c r="H142" s="108"/>
      <c r="I142" s="108"/>
      <c r="J142" s="108"/>
      <c r="K142" s="108"/>
      <c r="L142" s="108"/>
      <c r="M142" s="108"/>
      <c r="N142" s="109"/>
      <c r="O142" s="83" t="s">
        <v>46</v>
      </c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16"/>
      <c r="AF142" s="84" t="s">
        <v>47</v>
      </c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5"/>
      <c r="AW142" s="94"/>
      <c r="AX142" s="95"/>
      <c r="AY142" s="95"/>
      <c r="AZ142" s="95"/>
      <c r="BA142" s="97"/>
      <c r="BB142" s="81"/>
      <c r="BC142" s="82"/>
      <c r="BD142" s="7"/>
      <c r="BE142" s="28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7"/>
    </row>
    <row r="143" spans="2:116" ht="4.5" customHeight="1" thickBot="1">
      <c r="B143" s="54"/>
      <c r="C143" s="54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8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3"/>
      <c r="AX143" s="53"/>
      <c r="AY143" s="53"/>
      <c r="AZ143" s="53"/>
      <c r="BA143" s="53"/>
      <c r="BB143" s="54"/>
      <c r="BC143" s="54"/>
      <c r="BD143" s="7"/>
      <c r="BE143" s="28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7"/>
    </row>
    <row r="144" spans="2:116" ht="19.5" customHeight="1" thickBot="1">
      <c r="B144" s="111" t="s">
        <v>17</v>
      </c>
      <c r="C144" s="112"/>
      <c r="D144" s="86" t="s">
        <v>40</v>
      </c>
      <c r="E144" s="87"/>
      <c r="F144" s="88"/>
      <c r="G144" s="86" t="s">
        <v>20</v>
      </c>
      <c r="H144" s="87"/>
      <c r="I144" s="87"/>
      <c r="J144" s="87"/>
      <c r="K144" s="87"/>
      <c r="L144" s="87"/>
      <c r="M144" s="87"/>
      <c r="N144" s="88"/>
      <c r="O144" s="86" t="s">
        <v>48</v>
      </c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8"/>
      <c r="AW144" s="86" t="s">
        <v>24</v>
      </c>
      <c r="AX144" s="87"/>
      <c r="AY144" s="87"/>
      <c r="AZ144" s="87"/>
      <c r="BA144" s="88"/>
      <c r="BB144" s="86"/>
      <c r="BC144" s="89"/>
      <c r="BD144" s="7"/>
      <c r="BE144" s="28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7"/>
    </row>
    <row r="145" spans="2:116" ht="18" customHeight="1">
      <c r="B145" s="98">
        <v>35</v>
      </c>
      <c r="C145" s="79"/>
      <c r="D145" s="100">
        <v>3</v>
      </c>
      <c r="E145" s="101"/>
      <c r="F145" s="101"/>
      <c r="G145" s="104">
        <f>G133+$U$118*$X$118+$AL$118</f>
        <v>0.5520833333333333</v>
      </c>
      <c r="H145" s="105"/>
      <c r="I145" s="105"/>
      <c r="J145" s="105"/>
      <c r="K145" s="105"/>
      <c r="L145" s="105"/>
      <c r="M145" s="105"/>
      <c r="N145" s="106"/>
      <c r="O145" s="110" t="str">
        <f>IF(ISBLANK(AZ55),"",$D$68)</f>
        <v>Frohnauer SC</v>
      </c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15" t="s">
        <v>23</v>
      </c>
      <c r="AF145" s="90" t="str">
        <f>IF(ISBLANK(AZ56),"",$AG$68)</f>
        <v>BFC Dynamo (weiß)</v>
      </c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1"/>
      <c r="AW145" s="92">
        <v>2</v>
      </c>
      <c r="AX145" s="93"/>
      <c r="AY145" s="93" t="s">
        <v>22</v>
      </c>
      <c r="AZ145" s="93">
        <v>1</v>
      </c>
      <c r="BA145" s="96"/>
      <c r="BB145" s="79" t="s">
        <v>87</v>
      </c>
      <c r="BC145" s="80"/>
      <c r="BD145" s="7"/>
      <c r="BE145" s="28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7"/>
    </row>
    <row r="146" spans="2:116" ht="12" customHeight="1" thickBot="1">
      <c r="B146" s="99"/>
      <c r="C146" s="81"/>
      <c r="D146" s="102"/>
      <c r="E146" s="103"/>
      <c r="F146" s="103"/>
      <c r="G146" s="107"/>
      <c r="H146" s="108"/>
      <c r="I146" s="108"/>
      <c r="J146" s="108"/>
      <c r="K146" s="108"/>
      <c r="L146" s="108"/>
      <c r="M146" s="108"/>
      <c r="N146" s="109"/>
      <c r="O146" s="83" t="s">
        <v>49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16"/>
      <c r="AF146" s="84" t="s">
        <v>50</v>
      </c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5"/>
      <c r="AW146" s="94"/>
      <c r="AX146" s="95"/>
      <c r="AY146" s="95"/>
      <c r="AZ146" s="95"/>
      <c r="BA146" s="97"/>
      <c r="BB146" s="81"/>
      <c r="BC146" s="82"/>
      <c r="BD146" s="7"/>
      <c r="BE146" s="28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7"/>
    </row>
    <row r="147" spans="56:116" ht="3.75" customHeight="1" thickBot="1">
      <c r="BD147" s="7"/>
      <c r="BE147" s="28"/>
      <c r="BZ147" s="28"/>
      <c r="CA147" s="28"/>
      <c r="CB147" s="28"/>
      <c r="CC147" s="42"/>
      <c r="CD147" s="42"/>
      <c r="CE147" s="42"/>
      <c r="CF147" s="42"/>
      <c r="CG147" s="42"/>
      <c r="CH147" s="42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7"/>
    </row>
    <row r="148" spans="2:116" ht="19.5" customHeight="1" thickBot="1">
      <c r="B148" s="111" t="s">
        <v>17</v>
      </c>
      <c r="C148" s="112"/>
      <c r="D148" s="86" t="s">
        <v>40</v>
      </c>
      <c r="E148" s="87"/>
      <c r="F148" s="88"/>
      <c r="G148" s="86" t="s">
        <v>20</v>
      </c>
      <c r="H148" s="87"/>
      <c r="I148" s="87"/>
      <c r="J148" s="87"/>
      <c r="K148" s="87"/>
      <c r="L148" s="87"/>
      <c r="M148" s="87"/>
      <c r="N148" s="88"/>
      <c r="O148" s="86" t="s">
        <v>51</v>
      </c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8"/>
      <c r="AW148" s="86" t="s">
        <v>24</v>
      </c>
      <c r="AX148" s="87"/>
      <c r="AY148" s="87"/>
      <c r="AZ148" s="87"/>
      <c r="BA148" s="88"/>
      <c r="BB148" s="86"/>
      <c r="BC148" s="89"/>
      <c r="BD148" s="7"/>
      <c r="BE148" s="28"/>
      <c r="BZ148" s="28"/>
      <c r="CA148" s="28"/>
      <c r="CB148" s="43"/>
      <c r="CC148" s="42"/>
      <c r="CD148" s="42"/>
      <c r="CE148" s="42"/>
      <c r="CF148" s="42"/>
      <c r="CG148" s="42"/>
      <c r="CH148" s="42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7"/>
    </row>
    <row r="149" spans="2:116" ht="18" customHeight="1">
      <c r="B149" s="98">
        <v>36</v>
      </c>
      <c r="C149" s="79"/>
      <c r="D149" s="100">
        <v>4</v>
      </c>
      <c r="E149" s="101"/>
      <c r="F149" s="101"/>
      <c r="G149" s="104">
        <f>$G$145</f>
        <v>0.5520833333333333</v>
      </c>
      <c r="H149" s="105"/>
      <c r="I149" s="105"/>
      <c r="J149" s="105"/>
      <c r="K149" s="105"/>
      <c r="L149" s="105"/>
      <c r="M149" s="105"/>
      <c r="N149" s="106"/>
      <c r="O149" s="110" t="str">
        <f>IF(ISBLANK(AZ55),"",$D$67)</f>
        <v>BFC Dynamo (weinrot)</v>
      </c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15" t="s">
        <v>23</v>
      </c>
      <c r="AF149" s="90" t="str">
        <f>IF(ISBLANK(AZ56),"",$AG$67)</f>
        <v>BSC Rehberge</v>
      </c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1"/>
      <c r="AW149" s="92">
        <v>12</v>
      </c>
      <c r="AX149" s="93"/>
      <c r="AY149" s="93" t="s">
        <v>22</v>
      </c>
      <c r="AZ149" s="93">
        <v>11</v>
      </c>
      <c r="BA149" s="96"/>
      <c r="BB149" s="79" t="s">
        <v>87</v>
      </c>
      <c r="BC149" s="80"/>
      <c r="BD149" s="7"/>
      <c r="BE149" s="28"/>
      <c r="BZ149" s="28"/>
      <c r="CA149" s="28"/>
      <c r="CB149" s="43"/>
      <c r="CC149" s="42"/>
      <c r="CD149" s="42"/>
      <c r="CE149" s="42"/>
      <c r="CF149" s="42"/>
      <c r="CG149" s="42"/>
      <c r="CH149" s="42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7"/>
    </row>
    <row r="150" spans="2:116" ht="12" customHeight="1" thickBot="1">
      <c r="B150" s="99"/>
      <c r="C150" s="81"/>
      <c r="D150" s="102"/>
      <c r="E150" s="103"/>
      <c r="F150" s="103"/>
      <c r="G150" s="107"/>
      <c r="H150" s="108"/>
      <c r="I150" s="108"/>
      <c r="J150" s="108"/>
      <c r="K150" s="108"/>
      <c r="L150" s="108"/>
      <c r="M150" s="108"/>
      <c r="N150" s="109"/>
      <c r="O150" s="83" t="s">
        <v>52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16"/>
      <c r="AF150" s="84" t="s">
        <v>53</v>
      </c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5"/>
      <c r="AW150" s="94"/>
      <c r="AX150" s="95"/>
      <c r="AY150" s="95"/>
      <c r="AZ150" s="95"/>
      <c r="BA150" s="97"/>
      <c r="BB150" s="81"/>
      <c r="BC150" s="82"/>
      <c r="BD150" s="7"/>
      <c r="BE150" s="28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7"/>
    </row>
    <row r="151" spans="56:116" ht="7.5" customHeight="1" thickBot="1">
      <c r="BD151" s="7"/>
      <c r="BE151" s="28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7"/>
    </row>
    <row r="152" spans="2:116" ht="19.5" customHeight="1" thickBot="1">
      <c r="B152" s="134" t="s">
        <v>17</v>
      </c>
      <c r="C152" s="135"/>
      <c r="D152" s="130" t="s">
        <v>40</v>
      </c>
      <c r="E152" s="131"/>
      <c r="F152" s="132"/>
      <c r="G152" s="130" t="s">
        <v>54</v>
      </c>
      <c r="H152" s="131"/>
      <c r="I152" s="131"/>
      <c r="J152" s="131"/>
      <c r="K152" s="131"/>
      <c r="L152" s="131"/>
      <c r="M152" s="131"/>
      <c r="N152" s="132"/>
      <c r="O152" s="130" t="s">
        <v>37</v>
      </c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2"/>
      <c r="AW152" s="130" t="s">
        <v>24</v>
      </c>
      <c r="AX152" s="131"/>
      <c r="AY152" s="131"/>
      <c r="AZ152" s="131"/>
      <c r="BA152" s="132"/>
      <c r="BB152" s="130"/>
      <c r="BC152" s="133"/>
      <c r="BD152" s="7"/>
      <c r="BE152" s="28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7"/>
    </row>
    <row r="153" spans="2:116" ht="18" customHeight="1">
      <c r="B153" s="98">
        <v>37</v>
      </c>
      <c r="C153" s="79"/>
      <c r="D153" s="100">
        <v>1</v>
      </c>
      <c r="E153" s="101"/>
      <c r="F153" s="101"/>
      <c r="G153" s="104">
        <f>$G$149+$U$118*$X$118+$AL$118</f>
        <v>0.5624999999999999</v>
      </c>
      <c r="H153" s="105"/>
      <c r="I153" s="105"/>
      <c r="J153" s="105"/>
      <c r="K153" s="105"/>
      <c r="L153" s="105"/>
      <c r="M153" s="105"/>
      <c r="N153" s="106"/>
      <c r="O153" s="110" t="str">
        <f>IF(ISBLANK($AZ$129)," ",IF($AW$129&lt;$AZ$129,$O$129,IF($AZ$129&lt;$AW$129,$AF$129)))</f>
        <v>Tennis Borussia</v>
      </c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15" t="s">
        <v>23</v>
      </c>
      <c r="AF153" s="90" t="str">
        <f>IF(ISBLANK($AZ$133)," ",IF($AW$133&lt;$AZ$133,$O$133,IF($AZ$133&lt;$AW$133,$AF$133)))</f>
        <v>Tasmania 09</v>
      </c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1"/>
      <c r="AW153" s="92">
        <v>2</v>
      </c>
      <c r="AX153" s="93"/>
      <c r="AY153" s="93" t="s">
        <v>22</v>
      </c>
      <c r="AZ153" s="93">
        <v>1</v>
      </c>
      <c r="BA153" s="96"/>
      <c r="BB153" s="79"/>
      <c r="BC153" s="80"/>
      <c r="BD153" s="7"/>
      <c r="BE153" s="28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7"/>
    </row>
    <row r="154" spans="2:116" ht="12" customHeight="1" thickBot="1">
      <c r="B154" s="99"/>
      <c r="C154" s="81"/>
      <c r="D154" s="102"/>
      <c r="E154" s="103"/>
      <c r="F154" s="103"/>
      <c r="G154" s="107"/>
      <c r="H154" s="108"/>
      <c r="I154" s="108"/>
      <c r="J154" s="108"/>
      <c r="K154" s="108"/>
      <c r="L154" s="108"/>
      <c r="M154" s="108"/>
      <c r="N154" s="109"/>
      <c r="O154" s="83" t="s">
        <v>69</v>
      </c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16"/>
      <c r="AF154" s="84" t="s">
        <v>70</v>
      </c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5"/>
      <c r="AW154" s="94"/>
      <c r="AX154" s="95"/>
      <c r="AY154" s="95"/>
      <c r="AZ154" s="95"/>
      <c r="BA154" s="97"/>
      <c r="BB154" s="81"/>
      <c r="BC154" s="82"/>
      <c r="BD154" s="7"/>
      <c r="BE154" s="28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7"/>
    </row>
    <row r="155" spans="56:116" ht="3.75" customHeight="1" thickBot="1">
      <c r="BD155" s="7"/>
      <c r="BE155" s="28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7"/>
    </row>
    <row r="156" spans="2:116" ht="19.5" customHeight="1" thickBot="1">
      <c r="B156" s="134" t="s">
        <v>17</v>
      </c>
      <c r="C156" s="135"/>
      <c r="D156" s="130" t="s">
        <v>40</v>
      </c>
      <c r="E156" s="131"/>
      <c r="F156" s="132"/>
      <c r="G156" s="130" t="s">
        <v>54</v>
      </c>
      <c r="H156" s="131"/>
      <c r="I156" s="131"/>
      <c r="J156" s="131"/>
      <c r="K156" s="131"/>
      <c r="L156" s="131"/>
      <c r="M156" s="131"/>
      <c r="N156" s="132"/>
      <c r="O156" s="130" t="s">
        <v>38</v>
      </c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2"/>
      <c r="AW156" s="130" t="s">
        <v>24</v>
      </c>
      <c r="AX156" s="131"/>
      <c r="AY156" s="131"/>
      <c r="AZ156" s="131"/>
      <c r="BA156" s="132"/>
      <c r="BB156" s="130"/>
      <c r="BC156" s="133"/>
      <c r="BD156" s="7"/>
      <c r="BE156" s="28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7"/>
    </row>
    <row r="157" spans="2:116" ht="18" customHeight="1">
      <c r="B157" s="98">
        <v>38</v>
      </c>
      <c r="C157" s="79"/>
      <c r="D157" s="100">
        <v>2</v>
      </c>
      <c r="E157" s="101"/>
      <c r="F157" s="101"/>
      <c r="G157" s="104">
        <f>$G$149+$U$118*$X$118+$AL$118</f>
        <v>0.5624999999999999</v>
      </c>
      <c r="H157" s="105"/>
      <c r="I157" s="105"/>
      <c r="J157" s="105"/>
      <c r="K157" s="105"/>
      <c r="L157" s="105"/>
      <c r="M157" s="105"/>
      <c r="N157" s="106"/>
      <c r="O157" s="110" t="str">
        <f>IF(ISBLANK($AZ$129)," ",IF($AW$129&gt;$AZ$129,$O$129,IF($AZ$129&gt;$AW$129,$AF$129)))</f>
        <v>DJK S/W Neukölln</v>
      </c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15" t="s">
        <v>23</v>
      </c>
      <c r="AF157" s="90" t="str">
        <f>IF(ISBLANK($AZ$133)," ",IF($AW$133&gt;$AZ$133,$O$133,IF($AZ$133&gt;$AW$133,$AF$133)))</f>
        <v>Hertha 03 Zehlendorf</v>
      </c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1"/>
      <c r="AW157" s="92">
        <v>3</v>
      </c>
      <c r="AX157" s="93"/>
      <c r="AY157" s="93" t="s">
        <v>22</v>
      </c>
      <c r="AZ157" s="93">
        <v>2</v>
      </c>
      <c r="BA157" s="96"/>
      <c r="BB157" s="79" t="s">
        <v>87</v>
      </c>
      <c r="BC157" s="80"/>
      <c r="BD157" s="7"/>
      <c r="BE157" s="28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7"/>
    </row>
    <row r="158" spans="2:116" ht="12" customHeight="1" thickBot="1">
      <c r="B158" s="99"/>
      <c r="C158" s="81"/>
      <c r="D158" s="102"/>
      <c r="E158" s="103"/>
      <c r="F158" s="103"/>
      <c r="G158" s="107"/>
      <c r="H158" s="108"/>
      <c r="I158" s="108"/>
      <c r="J158" s="108"/>
      <c r="K158" s="108"/>
      <c r="L158" s="108"/>
      <c r="M158" s="108"/>
      <c r="N158" s="109"/>
      <c r="O158" s="83" t="s">
        <v>71</v>
      </c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16"/>
      <c r="AF158" s="84" t="s">
        <v>72</v>
      </c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5"/>
      <c r="AW158" s="94"/>
      <c r="AX158" s="95"/>
      <c r="AY158" s="95"/>
      <c r="AZ158" s="95"/>
      <c r="BA158" s="97"/>
      <c r="BB158" s="81"/>
      <c r="BC158" s="82"/>
      <c r="BD158" s="7"/>
      <c r="BE158" s="28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7"/>
    </row>
    <row r="159" spans="56:116" ht="12.75">
      <c r="BD159" s="7"/>
      <c r="BE159" s="28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7"/>
    </row>
    <row r="160" spans="2:116" ht="12.75">
      <c r="B160" s="1" t="s">
        <v>44</v>
      </c>
      <c r="BD160" s="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7"/>
    </row>
    <row r="161" spans="56:116" ht="8.25" customHeight="1" thickBot="1">
      <c r="BD161" s="7"/>
      <c r="BE161" s="28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7"/>
    </row>
    <row r="162" spans="9:116" ht="25.5" customHeight="1">
      <c r="I162" s="126" t="s">
        <v>10</v>
      </c>
      <c r="J162" s="127"/>
      <c r="K162" s="127"/>
      <c r="L162" s="17"/>
      <c r="M162" s="128" t="str">
        <f>IF(ISBLANK($AZ$157)," ",IF($AW$157&gt;$AZ$157,$O$157,IF($AZ$157&gt;$AW$157,$AF$157)))</f>
        <v>DJK S/W Neukölln</v>
      </c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9"/>
      <c r="BD162" s="7"/>
      <c r="BE162" s="28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7"/>
    </row>
    <row r="163" spans="9:116" ht="25.5" customHeight="1">
      <c r="I163" s="122" t="s">
        <v>11</v>
      </c>
      <c r="J163" s="123"/>
      <c r="K163" s="123"/>
      <c r="L163" s="18"/>
      <c r="M163" s="124" t="str">
        <f>IF(ISBLANK($AZ$157)," ",IF($AW$157&lt;$AZ$157,$O$157,IF($AZ$157&lt;$AW$157,$AF$157)))</f>
        <v>Hertha 03 Zehlendorf</v>
      </c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5"/>
      <c r="BD163" s="7"/>
      <c r="BE163" s="28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7"/>
    </row>
    <row r="164" spans="9:116" ht="25.5" customHeight="1">
      <c r="I164" s="122" t="s">
        <v>12</v>
      </c>
      <c r="J164" s="123"/>
      <c r="K164" s="123"/>
      <c r="L164" s="18"/>
      <c r="M164" s="124" t="str">
        <f>IF(ISBLANK($AZ$153)," ",IF($AW$153&gt;$AZ$153,$O$153,IF($AZ$153&gt;$AW$153,$AF$153)))</f>
        <v>Tennis Borussia</v>
      </c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5"/>
      <c r="BD164" s="7"/>
      <c r="BE164" s="28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7"/>
    </row>
    <row r="165" spans="9:116" ht="25.5" customHeight="1">
      <c r="I165" s="122" t="s">
        <v>13</v>
      </c>
      <c r="J165" s="123"/>
      <c r="K165" s="123"/>
      <c r="L165" s="18"/>
      <c r="M165" s="124" t="str">
        <f>IF(ISBLANK($AZ$153)," ",IF($AW$153&lt;$AZ$153,$O$153,IF($AZ$153&lt;$AW$153,$AF$153)))</f>
        <v>Tasmania 09</v>
      </c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5"/>
      <c r="BD165" s="7"/>
      <c r="BE165" s="28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7"/>
    </row>
    <row r="166" spans="9:116" ht="25.5" customHeight="1">
      <c r="I166" s="122" t="s">
        <v>14</v>
      </c>
      <c r="J166" s="123"/>
      <c r="K166" s="123"/>
      <c r="L166" s="18"/>
      <c r="M166" s="124" t="str">
        <f>IF(ISBLANK($AZ$149)," ",IF($AW$149&gt;$AZ$149,$O$149,IF($AZ$149&gt;$AW$149,$AF$149)))</f>
        <v>BFC Dynamo (weinrot)</v>
      </c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5"/>
      <c r="BD166" s="7"/>
      <c r="BE166" s="28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7"/>
    </row>
    <row r="167" spans="9:116" ht="25.5" customHeight="1">
      <c r="I167" s="122" t="s">
        <v>41</v>
      </c>
      <c r="J167" s="123"/>
      <c r="K167" s="123"/>
      <c r="L167" s="18"/>
      <c r="M167" s="124" t="str">
        <f>IF(ISBLANK($AZ$149)," ",IF($AW$149&lt;$AZ$149,$O$149,IF($AZ$149&lt;$AW$149,$AF$149)))</f>
        <v>BSC Rehberge</v>
      </c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5"/>
      <c r="BD167" s="7"/>
      <c r="BE167" s="28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7"/>
    </row>
    <row r="168" spans="9:116" ht="25.5" customHeight="1">
      <c r="I168" s="122" t="s">
        <v>55</v>
      </c>
      <c r="J168" s="123"/>
      <c r="K168" s="123"/>
      <c r="L168" s="18"/>
      <c r="M168" s="124" t="str">
        <f>IF(ISBLANK($AZ$145)," ",IF($AW$145&gt;$AZ$145,$O$145,IF($AZ$145&gt;$AW$145,$AF$145)))</f>
        <v>Frohnauer SC</v>
      </c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5"/>
      <c r="BD168" s="7"/>
      <c r="BE168" s="28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7"/>
    </row>
    <row r="169" spans="9:116" ht="25.5" customHeight="1">
      <c r="I169" s="122" t="s">
        <v>56</v>
      </c>
      <c r="J169" s="123"/>
      <c r="K169" s="123"/>
      <c r="L169" s="18"/>
      <c r="M169" s="124" t="str">
        <f>IF(ISBLANK($AZ$145)," ",IF($AW$145&lt;$AZ$145,$O$145,IF($AZ$145&lt;$AW$145,$AF$145)))</f>
        <v>BFC Dynamo (weiß)</v>
      </c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5"/>
      <c r="BD169" s="7"/>
      <c r="BE169" s="28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7"/>
    </row>
    <row r="170" spans="9:116" ht="25.5" customHeight="1">
      <c r="I170" s="122" t="s">
        <v>57</v>
      </c>
      <c r="J170" s="123"/>
      <c r="K170" s="123"/>
      <c r="L170" s="18"/>
      <c r="M170" s="124" t="str">
        <f>IF(ISBLANK($AZ$141)," ",IF($AW$141&gt;$AZ$141,$O$141,IF($AZ$141&gt;$AW$141,$AF$141)))</f>
        <v>BAK 07</v>
      </c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5"/>
      <c r="BD170" s="7"/>
      <c r="BE170" s="28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7"/>
    </row>
    <row r="171" spans="9:116" ht="25.5" customHeight="1">
      <c r="I171" s="122" t="s">
        <v>58</v>
      </c>
      <c r="J171" s="123"/>
      <c r="K171" s="123"/>
      <c r="L171" s="18"/>
      <c r="M171" s="124" t="str">
        <f>IF(ISBLANK($AZ$141)," ",IF($AW$141&lt;$AZ$141,$O$141,IF($AZ$141&lt;$AW$141,$AF$141)))</f>
        <v>Südkreis Gifhorn</v>
      </c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5"/>
      <c r="BD171" s="7"/>
      <c r="BE171" s="28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7"/>
    </row>
    <row r="172" spans="9:48" ht="25.5" customHeight="1">
      <c r="I172" s="122" t="s">
        <v>62</v>
      </c>
      <c r="J172" s="123"/>
      <c r="K172" s="123"/>
      <c r="L172" s="18"/>
      <c r="M172" s="124" t="str">
        <f>IF(ISBLANK($AZ$137)," ",IF($AW$137&gt;$AZ$137,$O$137,IF($AZ$137&gt;$AW$137,$AF$137)))</f>
        <v>Turbine Halle</v>
      </c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5"/>
    </row>
    <row r="173" spans="9:48" ht="25.5" customHeight="1" thickBot="1">
      <c r="I173" s="142" t="s">
        <v>63</v>
      </c>
      <c r="J173" s="143"/>
      <c r="K173" s="143"/>
      <c r="L173" s="19"/>
      <c r="M173" s="144" t="str">
        <f>IF(ISBLANK($AZ$137)," ",IF($AW$137&lt;$AZ$137,$O$137,IF($AZ$137&lt;$AW$137,$AF$137)))</f>
        <v>spielfrei</v>
      </c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5"/>
    </row>
  </sheetData>
  <sheetProtection/>
  <mergeCells count="650">
    <mergeCell ref="B75:O75"/>
    <mergeCell ref="S75:U76"/>
    <mergeCell ref="B88:O88"/>
    <mergeCell ref="P88:R89"/>
    <mergeCell ref="S88:U89"/>
    <mergeCell ref="AR88:AU89"/>
    <mergeCell ref="AB88:AD89"/>
    <mergeCell ref="AE88:AH89"/>
    <mergeCell ref="AI88:AM89"/>
    <mergeCell ref="AN88:AQ89"/>
    <mergeCell ref="V75:X76"/>
    <mergeCell ref="X118:AB118"/>
    <mergeCell ref="AL118:AP118"/>
    <mergeCell ref="AS70:AU70"/>
    <mergeCell ref="U118:V118"/>
    <mergeCell ref="Y75:AA76"/>
    <mergeCell ref="AB75:AD76"/>
    <mergeCell ref="AE75:AH76"/>
    <mergeCell ref="V88:X89"/>
    <mergeCell ref="Y88:AA89"/>
    <mergeCell ref="AF130:AV130"/>
    <mergeCell ref="AY70:AZ70"/>
    <mergeCell ref="BA70:BC70"/>
    <mergeCell ref="AW128:BA128"/>
    <mergeCell ref="AZ129:BA130"/>
    <mergeCell ref="BB128:BC128"/>
    <mergeCell ref="AW129:AX130"/>
    <mergeCell ref="AY129:AY130"/>
    <mergeCell ref="BB120:BC120"/>
    <mergeCell ref="AY66:AZ66"/>
    <mergeCell ref="X69:Z69"/>
    <mergeCell ref="X67:Z67"/>
    <mergeCell ref="AE68:AF68"/>
    <mergeCell ref="AE66:AF66"/>
    <mergeCell ref="AG66:AR66"/>
    <mergeCell ref="AV69:AW69"/>
    <mergeCell ref="AS69:AU69"/>
    <mergeCell ref="AE69:AF69"/>
    <mergeCell ref="AW56:AX56"/>
    <mergeCell ref="AZ56:BA56"/>
    <mergeCell ref="O56:AD56"/>
    <mergeCell ref="B64:O64"/>
    <mergeCell ref="P64:R64"/>
    <mergeCell ref="BA65:BC65"/>
    <mergeCell ref="BB56:BC56"/>
    <mergeCell ref="B69:C69"/>
    <mergeCell ref="X65:Z65"/>
    <mergeCell ref="B66:C66"/>
    <mergeCell ref="V67:W67"/>
    <mergeCell ref="V69:W69"/>
    <mergeCell ref="D56:F56"/>
    <mergeCell ref="G56:I56"/>
    <mergeCell ref="J56:N56"/>
    <mergeCell ref="BB55:BC55"/>
    <mergeCell ref="AZ53:BA53"/>
    <mergeCell ref="BB53:BC53"/>
    <mergeCell ref="S64:W64"/>
    <mergeCell ref="X64:Z64"/>
    <mergeCell ref="B56:C56"/>
    <mergeCell ref="BB54:BC54"/>
    <mergeCell ref="B55:C55"/>
    <mergeCell ref="D55:F55"/>
    <mergeCell ref="G55:I55"/>
    <mergeCell ref="AZ54:BA54"/>
    <mergeCell ref="B54:C54"/>
    <mergeCell ref="D54:F54"/>
    <mergeCell ref="G54:I54"/>
    <mergeCell ref="J54:N54"/>
    <mergeCell ref="AW55:AX55"/>
    <mergeCell ref="AZ55:BA55"/>
    <mergeCell ref="J55:N55"/>
    <mergeCell ref="O55:AD55"/>
    <mergeCell ref="AF55:AV55"/>
    <mergeCell ref="AW53:AX53"/>
    <mergeCell ref="G52:I52"/>
    <mergeCell ref="J52:N52"/>
    <mergeCell ref="O54:AD54"/>
    <mergeCell ref="AF54:AV54"/>
    <mergeCell ref="AW54:AX54"/>
    <mergeCell ref="B53:C53"/>
    <mergeCell ref="D53:F53"/>
    <mergeCell ref="G53:I53"/>
    <mergeCell ref="J53:N53"/>
    <mergeCell ref="O53:AD53"/>
    <mergeCell ref="AF53:AV53"/>
    <mergeCell ref="AW52:AX52"/>
    <mergeCell ref="AZ52:BA52"/>
    <mergeCell ref="AF52:AV52"/>
    <mergeCell ref="BB49:BC49"/>
    <mergeCell ref="AZ51:BA51"/>
    <mergeCell ref="BB51:BC51"/>
    <mergeCell ref="BB52:BC52"/>
    <mergeCell ref="B52:C52"/>
    <mergeCell ref="D52:F52"/>
    <mergeCell ref="B51:C51"/>
    <mergeCell ref="D51:F51"/>
    <mergeCell ref="G51:I51"/>
    <mergeCell ref="J51:N51"/>
    <mergeCell ref="AZ48:BA48"/>
    <mergeCell ref="BB48:BC48"/>
    <mergeCell ref="AF49:AV49"/>
    <mergeCell ref="AW49:AX49"/>
    <mergeCell ref="AZ49:BA49"/>
    <mergeCell ref="O51:AD51"/>
    <mergeCell ref="AF51:AV51"/>
    <mergeCell ref="AW51:AX51"/>
    <mergeCell ref="AW48:AX48"/>
    <mergeCell ref="B47:C47"/>
    <mergeCell ref="D47:F47"/>
    <mergeCell ref="B49:C49"/>
    <mergeCell ref="D49:F49"/>
    <mergeCell ref="G49:I49"/>
    <mergeCell ref="J49:N49"/>
    <mergeCell ref="B48:C48"/>
    <mergeCell ref="D48:F48"/>
    <mergeCell ref="G48:I48"/>
    <mergeCell ref="J48:N48"/>
    <mergeCell ref="O48:AD48"/>
    <mergeCell ref="AF48:AV48"/>
    <mergeCell ref="AW47:AX47"/>
    <mergeCell ref="AZ47:BA47"/>
    <mergeCell ref="AF46:AV46"/>
    <mergeCell ref="O47:AD47"/>
    <mergeCell ref="AF47:AV47"/>
    <mergeCell ref="BB47:BC47"/>
    <mergeCell ref="B46:C46"/>
    <mergeCell ref="D46:F46"/>
    <mergeCell ref="G46:I46"/>
    <mergeCell ref="J46:N46"/>
    <mergeCell ref="AW46:AX46"/>
    <mergeCell ref="AZ46:BA46"/>
    <mergeCell ref="O46:AD46"/>
    <mergeCell ref="AE70:AF70"/>
    <mergeCell ref="AG70:AR70"/>
    <mergeCell ref="G47:I47"/>
    <mergeCell ref="J47:N47"/>
    <mergeCell ref="O49:AD49"/>
    <mergeCell ref="O52:AD52"/>
    <mergeCell ref="AF56:AV56"/>
    <mergeCell ref="B70:C70"/>
    <mergeCell ref="D70:O70"/>
    <mergeCell ref="P70:R70"/>
    <mergeCell ref="S70:T70"/>
    <mergeCell ref="V70:W70"/>
    <mergeCell ref="X70:Z70"/>
    <mergeCell ref="A2:AP2"/>
    <mergeCell ref="A3:AP3"/>
    <mergeCell ref="B58:BC58"/>
    <mergeCell ref="AF45:AV45"/>
    <mergeCell ref="AW45:AX45"/>
    <mergeCell ref="AZ45:BA45"/>
    <mergeCell ref="BB45:BC45"/>
    <mergeCell ref="D45:F45"/>
    <mergeCell ref="G45:I45"/>
    <mergeCell ref="BB46:BC46"/>
    <mergeCell ref="B68:C68"/>
    <mergeCell ref="D68:O68"/>
    <mergeCell ref="X68:Z68"/>
    <mergeCell ref="B59:BC59"/>
    <mergeCell ref="P66:R66"/>
    <mergeCell ref="S66:T66"/>
    <mergeCell ref="V66:W66"/>
    <mergeCell ref="X66:Z66"/>
    <mergeCell ref="B65:C65"/>
    <mergeCell ref="AY65:AZ65"/>
    <mergeCell ref="AG69:AR69"/>
    <mergeCell ref="BA69:BC69"/>
    <mergeCell ref="B67:C67"/>
    <mergeCell ref="D67:O67"/>
    <mergeCell ref="P67:R67"/>
    <mergeCell ref="S67:T67"/>
    <mergeCell ref="AY68:AZ68"/>
    <mergeCell ref="BA68:BC68"/>
    <mergeCell ref="AE67:AF67"/>
    <mergeCell ref="AG67:AR67"/>
    <mergeCell ref="AY69:AZ69"/>
    <mergeCell ref="D65:O65"/>
    <mergeCell ref="P65:R65"/>
    <mergeCell ref="S65:T65"/>
    <mergeCell ref="D66:O66"/>
    <mergeCell ref="V65:W65"/>
    <mergeCell ref="P68:R68"/>
    <mergeCell ref="S68:T68"/>
    <mergeCell ref="V68:W68"/>
    <mergeCell ref="AV66:AW66"/>
    <mergeCell ref="H118:L118"/>
    <mergeCell ref="D69:O69"/>
    <mergeCell ref="P69:R69"/>
    <mergeCell ref="S69:T69"/>
    <mergeCell ref="P75:R76"/>
    <mergeCell ref="B77:O77"/>
    <mergeCell ref="B79:O79"/>
    <mergeCell ref="B81:O81"/>
    <mergeCell ref="B90:O90"/>
    <mergeCell ref="B92:O92"/>
    <mergeCell ref="AZ43:BA43"/>
    <mergeCell ref="BB43:BC43"/>
    <mergeCell ref="AZ44:BA44"/>
    <mergeCell ref="BB44:BC44"/>
    <mergeCell ref="J45:N45"/>
    <mergeCell ref="O45:AD45"/>
    <mergeCell ref="AF44:AV44"/>
    <mergeCell ref="AW44:AX44"/>
    <mergeCell ref="G43:I43"/>
    <mergeCell ref="J43:N43"/>
    <mergeCell ref="O43:AD43"/>
    <mergeCell ref="D44:F44"/>
    <mergeCell ref="G44:I44"/>
    <mergeCell ref="J44:N44"/>
    <mergeCell ref="O44:AD44"/>
    <mergeCell ref="AF43:AV43"/>
    <mergeCell ref="AW43:AX43"/>
    <mergeCell ref="AZ41:BA41"/>
    <mergeCell ref="BB41:BC41"/>
    <mergeCell ref="AF42:AV42"/>
    <mergeCell ref="AW42:AX42"/>
    <mergeCell ref="AZ42:BA42"/>
    <mergeCell ref="BB42:BC42"/>
    <mergeCell ref="AF41:AV41"/>
    <mergeCell ref="AW41:AX41"/>
    <mergeCell ref="BB40:BC40"/>
    <mergeCell ref="D41:F41"/>
    <mergeCell ref="G41:I41"/>
    <mergeCell ref="J41:N41"/>
    <mergeCell ref="O41:AD41"/>
    <mergeCell ref="D42:F42"/>
    <mergeCell ref="G42:I42"/>
    <mergeCell ref="J42:N42"/>
    <mergeCell ref="O42:AD42"/>
    <mergeCell ref="G40:I40"/>
    <mergeCell ref="J40:N40"/>
    <mergeCell ref="O40:AD40"/>
    <mergeCell ref="AF40:AV40"/>
    <mergeCell ref="AW40:AX40"/>
    <mergeCell ref="AZ40:BA40"/>
    <mergeCell ref="BB38:BC38"/>
    <mergeCell ref="AF36:AV36"/>
    <mergeCell ref="AW36:AX36"/>
    <mergeCell ref="D39:F39"/>
    <mergeCell ref="G39:I39"/>
    <mergeCell ref="J39:N39"/>
    <mergeCell ref="O39:AD39"/>
    <mergeCell ref="AZ39:BA39"/>
    <mergeCell ref="BB39:BC39"/>
    <mergeCell ref="G38:I38"/>
    <mergeCell ref="J38:N38"/>
    <mergeCell ref="O38:AD38"/>
    <mergeCell ref="AF39:AV39"/>
    <mergeCell ref="AW39:AX39"/>
    <mergeCell ref="AZ36:BA36"/>
    <mergeCell ref="AF38:AV38"/>
    <mergeCell ref="AW38:AX38"/>
    <mergeCell ref="AZ38:BA38"/>
    <mergeCell ref="AW35:AX35"/>
    <mergeCell ref="AZ35:BA35"/>
    <mergeCell ref="BB35:BC35"/>
    <mergeCell ref="D36:F36"/>
    <mergeCell ref="G36:I36"/>
    <mergeCell ref="J36:N36"/>
    <mergeCell ref="O36:AD36"/>
    <mergeCell ref="BB36:BC36"/>
    <mergeCell ref="BB34:BC34"/>
    <mergeCell ref="D34:F34"/>
    <mergeCell ref="G34:I34"/>
    <mergeCell ref="J34:N34"/>
    <mergeCell ref="O34:AD34"/>
    <mergeCell ref="D35:F35"/>
    <mergeCell ref="G35:I35"/>
    <mergeCell ref="J35:N35"/>
    <mergeCell ref="O35:AD35"/>
    <mergeCell ref="AF35:AV35"/>
    <mergeCell ref="AW33:AX33"/>
    <mergeCell ref="AF34:AV34"/>
    <mergeCell ref="AW34:AX34"/>
    <mergeCell ref="AZ32:BA32"/>
    <mergeCell ref="BB32:BC32"/>
    <mergeCell ref="AZ33:BA33"/>
    <mergeCell ref="BB33:BC33"/>
    <mergeCell ref="AF32:AV32"/>
    <mergeCell ref="AW32:AX32"/>
    <mergeCell ref="AZ34:BA34"/>
    <mergeCell ref="G32:I32"/>
    <mergeCell ref="J32:N32"/>
    <mergeCell ref="O32:AD32"/>
    <mergeCell ref="J33:N33"/>
    <mergeCell ref="O33:AD33"/>
    <mergeCell ref="AF33:AV33"/>
    <mergeCell ref="AZ28:BA28"/>
    <mergeCell ref="BB28:BC28"/>
    <mergeCell ref="AZ29:BA29"/>
    <mergeCell ref="BB29:BC29"/>
    <mergeCell ref="AZ30:BA30"/>
    <mergeCell ref="BB30:BC30"/>
    <mergeCell ref="J29:N29"/>
    <mergeCell ref="O29:AD29"/>
    <mergeCell ref="AF29:AV29"/>
    <mergeCell ref="AW29:AX29"/>
    <mergeCell ref="AZ31:BA31"/>
    <mergeCell ref="BB31:BC31"/>
    <mergeCell ref="AF31:AV31"/>
    <mergeCell ref="AW31:AX31"/>
    <mergeCell ref="AF30:AV30"/>
    <mergeCell ref="AW30:AX30"/>
    <mergeCell ref="J28:N28"/>
    <mergeCell ref="O28:AD28"/>
    <mergeCell ref="AW27:AX27"/>
    <mergeCell ref="J27:N27"/>
    <mergeCell ref="O27:AD27"/>
    <mergeCell ref="AF27:AV27"/>
    <mergeCell ref="AF28:AV28"/>
    <mergeCell ref="AW28:AX28"/>
    <mergeCell ref="J30:N30"/>
    <mergeCell ref="O30:AD30"/>
    <mergeCell ref="D31:F31"/>
    <mergeCell ref="G31:I31"/>
    <mergeCell ref="J31:N31"/>
    <mergeCell ref="O31:AD31"/>
    <mergeCell ref="G26:I26"/>
    <mergeCell ref="D29:F29"/>
    <mergeCell ref="G29:I29"/>
    <mergeCell ref="D27:F27"/>
    <mergeCell ref="G27:I27"/>
    <mergeCell ref="D33:F33"/>
    <mergeCell ref="G33:I33"/>
    <mergeCell ref="G30:I30"/>
    <mergeCell ref="G28:I28"/>
    <mergeCell ref="D32:F32"/>
    <mergeCell ref="B39:C39"/>
    <mergeCell ref="B40:C40"/>
    <mergeCell ref="B41:C41"/>
    <mergeCell ref="B42:C42"/>
    <mergeCell ref="B43:C43"/>
    <mergeCell ref="D26:F26"/>
    <mergeCell ref="D38:F38"/>
    <mergeCell ref="D40:F40"/>
    <mergeCell ref="D43:F43"/>
    <mergeCell ref="B30:C30"/>
    <mergeCell ref="D30:F30"/>
    <mergeCell ref="D28:F28"/>
    <mergeCell ref="B44:C44"/>
    <mergeCell ref="B45:C45"/>
    <mergeCell ref="B33:C33"/>
    <mergeCell ref="B34:C34"/>
    <mergeCell ref="B35:C35"/>
    <mergeCell ref="B36:C36"/>
    <mergeCell ref="B38:C38"/>
    <mergeCell ref="G24:I24"/>
    <mergeCell ref="O25:AD25"/>
    <mergeCell ref="AF25:AV25"/>
    <mergeCell ref="B31:C31"/>
    <mergeCell ref="B32:C32"/>
    <mergeCell ref="B25:C25"/>
    <mergeCell ref="D25:F25"/>
    <mergeCell ref="B27:C27"/>
    <mergeCell ref="B28:C28"/>
    <mergeCell ref="B29:C29"/>
    <mergeCell ref="AG19:BC19"/>
    <mergeCell ref="AG20:BC20"/>
    <mergeCell ref="AE19:AF19"/>
    <mergeCell ref="G25:I25"/>
    <mergeCell ref="J25:N25"/>
    <mergeCell ref="B24:C24"/>
    <mergeCell ref="BB24:BC24"/>
    <mergeCell ref="AW24:BA24"/>
    <mergeCell ref="J24:N24"/>
    <mergeCell ref="D24:F24"/>
    <mergeCell ref="B18:C18"/>
    <mergeCell ref="AE18:AF18"/>
    <mergeCell ref="D17:Z17"/>
    <mergeCell ref="D18:Z18"/>
    <mergeCell ref="AE20:AF20"/>
    <mergeCell ref="AE16:AF16"/>
    <mergeCell ref="AE17:AF17"/>
    <mergeCell ref="B19:C19"/>
    <mergeCell ref="J26:N26"/>
    <mergeCell ref="D15:Z15"/>
    <mergeCell ref="D16:Z16"/>
    <mergeCell ref="U9:V9"/>
    <mergeCell ref="B14:Z14"/>
    <mergeCell ref="B26:C26"/>
    <mergeCell ref="O26:AD26"/>
    <mergeCell ref="O24:AV24"/>
    <mergeCell ref="B15:C15"/>
    <mergeCell ref="AE15:AF15"/>
    <mergeCell ref="AE14:BC14"/>
    <mergeCell ref="B20:C20"/>
    <mergeCell ref="AG15:BC15"/>
    <mergeCell ref="AG16:BC16"/>
    <mergeCell ref="AG17:BC17"/>
    <mergeCell ref="AG18:BC18"/>
    <mergeCell ref="D19:Z19"/>
    <mergeCell ref="D20:Z20"/>
    <mergeCell ref="B16:C16"/>
    <mergeCell ref="B17:C17"/>
    <mergeCell ref="M5:T5"/>
    <mergeCell ref="Y5:AF5"/>
    <mergeCell ref="B7:AM7"/>
    <mergeCell ref="X9:AB9"/>
    <mergeCell ref="H9:L9"/>
    <mergeCell ref="AL9:AP9"/>
    <mergeCell ref="AS65:AU65"/>
    <mergeCell ref="BB25:BC25"/>
    <mergeCell ref="AW25:AX25"/>
    <mergeCell ref="AZ25:BA25"/>
    <mergeCell ref="AW26:AX26"/>
    <mergeCell ref="AZ26:BA26"/>
    <mergeCell ref="BB26:BC26"/>
    <mergeCell ref="AF26:AV26"/>
    <mergeCell ref="AZ27:BA27"/>
    <mergeCell ref="BB27:BC27"/>
    <mergeCell ref="AS67:AU67"/>
    <mergeCell ref="AV67:AW67"/>
    <mergeCell ref="BA66:BC66"/>
    <mergeCell ref="AE64:AR64"/>
    <mergeCell ref="AS64:AU64"/>
    <mergeCell ref="AV64:AZ64"/>
    <mergeCell ref="BA64:BC64"/>
    <mergeCell ref="AE65:AF65"/>
    <mergeCell ref="AG65:AR65"/>
    <mergeCell ref="AS66:AU66"/>
    <mergeCell ref="O126:AD126"/>
    <mergeCell ref="AF121:AV121"/>
    <mergeCell ref="AW121:AX122"/>
    <mergeCell ref="AW120:BA120"/>
    <mergeCell ref="AF126:AV126"/>
    <mergeCell ref="AW124:BA124"/>
    <mergeCell ref="AY121:AY122"/>
    <mergeCell ref="AZ121:BA122"/>
    <mergeCell ref="D124:F124"/>
    <mergeCell ref="G124:N124"/>
    <mergeCell ref="AV65:AW65"/>
    <mergeCell ref="AV70:AW70"/>
    <mergeCell ref="AG68:AR68"/>
    <mergeCell ref="AS68:AU68"/>
    <mergeCell ref="AV68:AW68"/>
    <mergeCell ref="AI75:AM76"/>
    <mergeCell ref="AN75:AQ76"/>
    <mergeCell ref="AR75:AU76"/>
    <mergeCell ref="AY67:AZ67"/>
    <mergeCell ref="BA67:BC67"/>
    <mergeCell ref="BB124:BC124"/>
    <mergeCell ref="B125:C126"/>
    <mergeCell ref="O125:AD125"/>
    <mergeCell ref="AF125:AV125"/>
    <mergeCell ref="AW125:AX126"/>
    <mergeCell ref="AY125:AY126"/>
    <mergeCell ref="AZ125:BA126"/>
    <mergeCell ref="BB125:BC126"/>
    <mergeCell ref="B124:C124"/>
    <mergeCell ref="O124:AV124"/>
    <mergeCell ref="O134:AD134"/>
    <mergeCell ref="AF134:AV134"/>
    <mergeCell ref="O128:AV128"/>
    <mergeCell ref="O130:AD130"/>
    <mergeCell ref="B129:C130"/>
    <mergeCell ref="O129:AD129"/>
    <mergeCell ref="AF129:AV129"/>
    <mergeCell ref="D129:F130"/>
    <mergeCell ref="I173:K173"/>
    <mergeCell ref="M173:AV173"/>
    <mergeCell ref="B145:C146"/>
    <mergeCell ref="D145:F146"/>
    <mergeCell ref="G145:N146"/>
    <mergeCell ref="O145:AD145"/>
    <mergeCell ref="AF145:AV145"/>
    <mergeCell ref="AF146:AV146"/>
    <mergeCell ref="B148:C148"/>
    <mergeCell ref="D148:F148"/>
    <mergeCell ref="O144:AV144"/>
    <mergeCell ref="G129:N130"/>
    <mergeCell ref="BB129:BC130"/>
    <mergeCell ref="B128:C128"/>
    <mergeCell ref="O132:AV132"/>
    <mergeCell ref="AW132:BA132"/>
    <mergeCell ref="AW144:BA144"/>
    <mergeCell ref="B132:C132"/>
    <mergeCell ref="D132:F132"/>
    <mergeCell ref="G132:N132"/>
    <mergeCell ref="B144:C144"/>
    <mergeCell ref="D144:F144"/>
    <mergeCell ref="G144:N144"/>
    <mergeCell ref="D125:F126"/>
    <mergeCell ref="G125:N126"/>
    <mergeCell ref="D128:F128"/>
    <mergeCell ref="G128:N128"/>
    <mergeCell ref="B137:C138"/>
    <mergeCell ref="D137:F138"/>
    <mergeCell ref="G137:N138"/>
    <mergeCell ref="B133:C134"/>
    <mergeCell ref="D133:F134"/>
    <mergeCell ref="G133:N134"/>
    <mergeCell ref="O133:AD133"/>
    <mergeCell ref="AF133:AV133"/>
    <mergeCell ref="AW133:AX134"/>
    <mergeCell ref="BB148:BC148"/>
    <mergeCell ref="BB144:BC144"/>
    <mergeCell ref="AY145:AY146"/>
    <mergeCell ref="AZ145:BA146"/>
    <mergeCell ref="BB145:BC146"/>
    <mergeCell ref="BB132:BC132"/>
    <mergeCell ref="AY133:AY134"/>
    <mergeCell ref="AZ133:BA134"/>
    <mergeCell ref="BB133:BC134"/>
    <mergeCell ref="AY149:AY150"/>
    <mergeCell ref="AZ149:BA150"/>
    <mergeCell ref="G148:N148"/>
    <mergeCell ref="O148:AV148"/>
    <mergeCell ref="AW148:BA148"/>
    <mergeCell ref="AF150:AV150"/>
    <mergeCell ref="AW145:AX146"/>
    <mergeCell ref="B149:C150"/>
    <mergeCell ref="D149:F150"/>
    <mergeCell ref="G149:N150"/>
    <mergeCell ref="O149:AD149"/>
    <mergeCell ref="O150:AD150"/>
    <mergeCell ref="O146:AD146"/>
    <mergeCell ref="AW149:AX150"/>
    <mergeCell ref="BB152:BC152"/>
    <mergeCell ref="AF149:AV149"/>
    <mergeCell ref="AZ153:BA154"/>
    <mergeCell ref="BB153:BC154"/>
    <mergeCell ref="AW153:AX154"/>
    <mergeCell ref="AY153:AY154"/>
    <mergeCell ref="AF153:AV153"/>
    <mergeCell ref="AF154:AV154"/>
    <mergeCell ref="BB149:BC150"/>
    <mergeCell ref="O152:AV152"/>
    <mergeCell ref="B153:C154"/>
    <mergeCell ref="D153:F154"/>
    <mergeCell ref="G153:N154"/>
    <mergeCell ref="O153:AD153"/>
    <mergeCell ref="O154:AD154"/>
    <mergeCell ref="AW152:BA152"/>
    <mergeCell ref="B152:C152"/>
    <mergeCell ref="D152:F152"/>
    <mergeCell ref="G152:N152"/>
    <mergeCell ref="D157:F158"/>
    <mergeCell ref="G157:N158"/>
    <mergeCell ref="O157:AD157"/>
    <mergeCell ref="B156:C156"/>
    <mergeCell ref="D156:F156"/>
    <mergeCell ref="G156:N156"/>
    <mergeCell ref="O156:AV156"/>
    <mergeCell ref="AW156:BA156"/>
    <mergeCell ref="BB156:BC156"/>
    <mergeCell ref="AF157:AV157"/>
    <mergeCell ref="AW157:AX158"/>
    <mergeCell ref="AY157:AY158"/>
    <mergeCell ref="AZ157:BA158"/>
    <mergeCell ref="BB157:BC158"/>
    <mergeCell ref="O158:AD158"/>
    <mergeCell ref="AF158:AV158"/>
    <mergeCell ref="I162:K162"/>
    <mergeCell ref="M162:AV162"/>
    <mergeCell ref="I163:K163"/>
    <mergeCell ref="M163:AV163"/>
    <mergeCell ref="B120:C120"/>
    <mergeCell ref="D120:F120"/>
    <mergeCell ref="G120:N120"/>
    <mergeCell ref="O120:AV120"/>
    <mergeCell ref="M165:AV165"/>
    <mergeCell ref="I166:K166"/>
    <mergeCell ref="M166:AV166"/>
    <mergeCell ref="I164:K164"/>
    <mergeCell ref="M164:AV164"/>
    <mergeCell ref="B157:C158"/>
    <mergeCell ref="I172:K172"/>
    <mergeCell ref="M172:AV172"/>
    <mergeCell ref="B121:C122"/>
    <mergeCell ref="D121:F122"/>
    <mergeCell ref="G121:N122"/>
    <mergeCell ref="O121:AD121"/>
    <mergeCell ref="M171:AV171"/>
    <mergeCell ref="I169:K169"/>
    <mergeCell ref="M169:AV169"/>
    <mergeCell ref="I170:K170"/>
    <mergeCell ref="I171:K171"/>
    <mergeCell ref="BB121:BC122"/>
    <mergeCell ref="O122:AD122"/>
    <mergeCell ref="AF122:AV122"/>
    <mergeCell ref="M170:AV170"/>
    <mergeCell ref="I167:K167"/>
    <mergeCell ref="M167:AV167"/>
    <mergeCell ref="I168:K168"/>
    <mergeCell ref="M168:AV168"/>
    <mergeCell ref="I165:K165"/>
    <mergeCell ref="AN79:AQ79"/>
    <mergeCell ref="AR79:AU79"/>
    <mergeCell ref="B80:O80"/>
    <mergeCell ref="AN80:AQ80"/>
    <mergeCell ref="AR80:AU80"/>
    <mergeCell ref="AN77:AQ77"/>
    <mergeCell ref="AR77:AU77"/>
    <mergeCell ref="B78:O78"/>
    <mergeCell ref="AN78:AQ78"/>
    <mergeCell ref="AR78:AU78"/>
    <mergeCell ref="AN90:AQ90"/>
    <mergeCell ref="AR90:AU90"/>
    <mergeCell ref="B91:O91"/>
    <mergeCell ref="AN91:AQ91"/>
    <mergeCell ref="AR91:AU91"/>
    <mergeCell ref="AN81:AQ81"/>
    <mergeCell ref="AR81:AU81"/>
    <mergeCell ref="B82:O82"/>
    <mergeCell ref="AN82:AQ82"/>
    <mergeCell ref="AR82:AU82"/>
    <mergeCell ref="AR94:AU94"/>
    <mergeCell ref="B95:O95"/>
    <mergeCell ref="AN95:AQ95"/>
    <mergeCell ref="AR95:AU95"/>
    <mergeCell ref="AN92:AQ92"/>
    <mergeCell ref="AR92:AU92"/>
    <mergeCell ref="B93:O93"/>
    <mergeCell ref="AN93:AQ93"/>
    <mergeCell ref="AR93:AU93"/>
    <mergeCell ref="B37:BC37"/>
    <mergeCell ref="B50:BC50"/>
    <mergeCell ref="B136:C136"/>
    <mergeCell ref="D136:F136"/>
    <mergeCell ref="G136:N136"/>
    <mergeCell ref="O136:AV136"/>
    <mergeCell ref="AW136:BA136"/>
    <mergeCell ref="BB136:BC136"/>
    <mergeCell ref="B94:O94"/>
    <mergeCell ref="AN94:AQ94"/>
    <mergeCell ref="AZ137:BA138"/>
    <mergeCell ref="BB137:BC138"/>
    <mergeCell ref="O138:AD138"/>
    <mergeCell ref="AF138:AV138"/>
    <mergeCell ref="O137:AD137"/>
    <mergeCell ref="AF137:AV137"/>
    <mergeCell ref="AW137:AX138"/>
    <mergeCell ref="AY137:AY138"/>
    <mergeCell ref="B141:C142"/>
    <mergeCell ref="D141:F142"/>
    <mergeCell ref="G141:N142"/>
    <mergeCell ref="O141:AD141"/>
    <mergeCell ref="B140:C140"/>
    <mergeCell ref="D140:F140"/>
    <mergeCell ref="G140:N140"/>
    <mergeCell ref="O140:AV140"/>
    <mergeCell ref="BB141:BC142"/>
    <mergeCell ref="O142:AD142"/>
    <mergeCell ref="AF142:AV142"/>
    <mergeCell ref="AW140:BA140"/>
    <mergeCell ref="BB140:BC140"/>
    <mergeCell ref="AF141:AV141"/>
    <mergeCell ref="AW141:AX142"/>
    <mergeCell ref="AY141:AY142"/>
    <mergeCell ref="AZ141:BA142"/>
  </mergeCells>
  <printOptions/>
  <pageMargins left="0.59" right="0.3937007874015748" top="0.3937007874015748" bottom="0.29" header="0" footer="0"/>
  <pageSetup horizontalDpi="600" verticalDpi="600" orientation="portrait" paperSize="9" scale="90" r:id="rId2"/>
  <headerFooter alignWithMargins="0">
    <oddFooter xml:space="preserve">&amp;C                          &amp;R&amp;P von &amp;N </oddFooter>
  </headerFooter>
  <rowBreaks count="1" manualBreakCount="1">
    <brk id="56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Die Dahlkes</cp:lastModifiedBy>
  <cp:lastPrinted>2012-09-27T08:00:33Z</cp:lastPrinted>
  <dcterms:created xsi:type="dcterms:W3CDTF">2002-02-21T07:48:38Z</dcterms:created>
  <dcterms:modified xsi:type="dcterms:W3CDTF">2012-09-29T19:11:55Z</dcterms:modified>
  <cp:category/>
  <cp:version/>
  <cp:contentType/>
  <cp:contentStatus/>
</cp:coreProperties>
</file>